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filterPrivacy="1"/>
  <bookViews>
    <workbookView xWindow="0" yWindow="0" windowWidth="24000" windowHeight="8910" xr2:uid="{00000000-000D-0000-FFFF-FFFF00000000}"/>
  </bookViews>
  <sheets>
    <sheet name="Guidelines " sheetId="24" r:id="rId1"/>
    <sheet name="Entry Sheet" sheetId="18" r:id="rId2"/>
    <sheet name="Entry Sheet-Appendix" sheetId="19" r:id="rId3"/>
    <sheet name="CountrySpecific" sheetId="23" r:id="rId4"/>
    <sheet name="COS Delivery Service Method" sheetId="20" state="hidden" r:id="rId5"/>
    <sheet name="(1)CTO&amp;Country" sheetId="1" state="hidden" r:id="rId6"/>
    <sheet name="(2)CK" sheetId="2" state="hidden" r:id="rId7"/>
    <sheet name="(3)Instruction Key" sheetId="22" state="hidden" r:id="rId8"/>
    <sheet name="(4)Payment terms" sheetId="4" state="hidden" r:id="rId9"/>
    <sheet name="(5)Texts" sheetId="5" state="hidden" r:id="rId10"/>
    <sheet name="(6)Bank Type" sheetId="6" state="hidden" r:id="rId11"/>
    <sheet name="(7)Applied team" sheetId="7" state="hidden" r:id="rId12"/>
    <sheet name="(8)HSCD-KPW BNM Code for MY" sheetId="8" state="hidden" r:id="rId13"/>
    <sheet name="(9)CURRENCIES" sheetId="21"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1" localSheetId="3">#REF!</definedName>
    <definedName name="_1">#REF!</definedName>
    <definedName name="_2" localSheetId="3" hidden="1">#REF!</definedName>
    <definedName name="_2" hidden="1">#REF!</definedName>
    <definedName name="_xlnm._FilterDatabase" localSheetId="5" hidden="1">'(1)CTO&amp;Country'!$A$1:$F$312</definedName>
    <definedName name="_xlnm._FilterDatabase" localSheetId="7" hidden="1">'(3)Instruction Key'!$B$1:$C$8</definedName>
    <definedName name="_xlnm._FilterDatabase" localSheetId="11" hidden="1">'(7)Applied team'!$A$1:$B$9</definedName>
    <definedName name="_xlnm._FilterDatabase" localSheetId="13" hidden="1">'(9)CURRENCIES'!$B$1:$C$212</definedName>
    <definedName name="_xlnm._FilterDatabase" localSheetId="3" hidden="1">CountrySpecific!$A$2:$M$121</definedName>
    <definedName name="_xlnm._FilterDatabase" localSheetId="1" hidden="1">'Entry Sheet'!$B$8:$I$68</definedName>
    <definedName name="_xlnm._FilterDatabase" localSheetId="2" hidden="1">'Entry Sheet-Appendix'!$B$8:$E$9</definedName>
    <definedName name="_xlnm._FilterDatabase">#REF!</definedName>
    <definedName name="_Key1" localSheetId="3" hidden="1">#REF!</definedName>
    <definedName name="_Key1" hidden="1">#REF!</definedName>
    <definedName name="_Order1" hidden="1">255</definedName>
    <definedName name="_Sort" localSheetId="3" hidden="1">#REF!</definedName>
    <definedName name="_Sort" hidden="1">#REF!</definedName>
    <definedName name="abc" localSheetId="3">#REF!</definedName>
    <definedName name="abc">#REF!</definedName>
    <definedName name="AccOpeningDel" localSheetId="3">#REF!</definedName>
    <definedName name="AccOpeningDel">#REF!</definedName>
    <definedName name="ACCOUNT_STATUS">[1]Lists!$F$1:$F$21</definedName>
    <definedName name="AccountHolderName1" localSheetId="1">'Entry Sheet'!$E$54</definedName>
    <definedName name="AccountHolderName1" localSheetId="2">'Entry Sheet-Appendix'!$E$19</definedName>
    <definedName name="AccountHolderName2" localSheetId="1">'Entry Sheet'!#REF!</definedName>
    <definedName name="accountopening" localSheetId="3">#REF!</definedName>
    <definedName name="accountopening">#REF!</definedName>
    <definedName name="accountstatus">[2]Input!$A$118:$A$119</definedName>
    <definedName name="Activity_Log_Owner" localSheetId="3">#REF!</definedName>
    <definedName name="Activity_Log_Owner">#REF!</definedName>
    <definedName name="Activitylog_Owner" localSheetId="3">#REF!</definedName>
    <definedName name="Activitylog_Owner">#REF!</definedName>
    <definedName name="ActivityLogOwner" localSheetId="3">#REF!</definedName>
    <definedName name="ActivityLogOwner">#REF!</definedName>
    <definedName name="AHN1forChinese" localSheetId="1">'Entry Sheet'!$C$54</definedName>
    <definedName name="AHN1forChinese" localSheetId="2">'Entry Sheet-Appendix'!$C$19</definedName>
    <definedName name="AHN1forChinese">#REF!</definedName>
    <definedName name="AHN2forChinese" localSheetId="1">'Entry Sheet'!#REF!</definedName>
    <definedName name="AHN2forChinese" localSheetId="2">'Entry Sheet-Appendix'!#REF!</definedName>
    <definedName name="AHN2forChinese">#REF!</definedName>
    <definedName name="ApplicationGroup">'(7)Applied team'!$E$3:$E$9</definedName>
    <definedName name="ApplicationList">'(7)Applied team'!$C$2:$F$9</definedName>
    <definedName name="ApplicationSystems">'(7)Applied team'!$C$3:$C$9</definedName>
    <definedName name="ApplicationSystemsNo">'(7)Applied team'!$C$3:$D$9</definedName>
    <definedName name="AppliedTeam">'(7)Applied team'!$A$3:$A$9</definedName>
    <definedName name="AppliedTeamValue">'(7)Applied team'!$A$3:$B$9</definedName>
    <definedName name="Available_Balance">[3]Tabelle2!$G$1:$G$65536</definedName>
    <definedName name="BankCountry1" localSheetId="1">'Entry Sheet'!$D$46</definedName>
    <definedName name="BankCountry1" localSheetId="2">'Entry Sheet-Appendix'!$D$40</definedName>
    <definedName name="BankCountry2" localSheetId="2">'Entry Sheet-Appendix'!$D$12</definedName>
    <definedName name="BankCountry3" localSheetId="1">'Entry Sheet-Appendix'!$D$12</definedName>
    <definedName name="BankCountryCode1" localSheetId="1">'Entry Sheet'!$E$46</definedName>
    <definedName name="BankCountryCode1" localSheetId="2">'Entry Sheet-Appendix'!$E$40</definedName>
    <definedName name="BankCountryCode2" localSheetId="2">'Entry Sheet-Appendix'!$E$12</definedName>
    <definedName name="BankType">'(6)Bank Type'!$A$3:$A$6</definedName>
    <definedName name="BankTypeValue">'(6)Bank Type'!$A$3:$B$6</definedName>
    <definedName name="BNandBBN1forChinese" localSheetId="1">'Entry Sheet'!#REF!</definedName>
    <definedName name="BNandBBN1forChinese" localSheetId="2">'Entry Sheet-Appendix'!$C$24</definedName>
    <definedName name="BNandBBN2forChinese" localSheetId="1">'Entry Sheet'!#REF!</definedName>
    <definedName name="BNandBBN2forChinese" localSheetId="2">'Entry Sheet-Appendix'!#REF!</definedName>
    <definedName name="BNandBBN2forChinese">#REF!</definedName>
    <definedName name="BNandBBNforChinese" localSheetId="1">'Entry Sheet'!#REF!</definedName>
    <definedName name="BNandBBNforChinese" localSheetId="2">'Entry Sheet-Appendix'!$C$24</definedName>
    <definedName name="BNandBBNforChinese">#REF!</definedName>
    <definedName name="Branch_Codes">'[4]IRAL and AOA Drop Down Menues'!$AV$4:$AV$236</definedName>
    <definedName name="camt" localSheetId="3">#REF!</definedName>
    <definedName name="camt">#REF!</definedName>
    <definedName name="cashcon" localSheetId="3">#REF!</definedName>
    <definedName name="cashcon">#REF!</definedName>
    <definedName name="cashcon2" localSheetId="3">#REF!</definedName>
    <definedName name="cashcon2">#REF!</definedName>
    <definedName name="Cashländer">[2]Input!$T$4:INDEX([2]Input!$T$4:$T$12,COUNTA([2]Input!$T$4:$T$12))</definedName>
    <definedName name="category">[5]category대응!$B$1:$D$197</definedName>
    <definedName name="ccyinput">[2]Input!$T$4:INDEX([2]Input!$T$4:$T$8,COUNTIF([2]Input!$T$4:$T$8,"*?"))</definedName>
    <definedName name="Charges_Shared">#REF!</definedName>
    <definedName name="CheckCN" localSheetId="1">'Entry Sheet'!#REF!</definedName>
    <definedName name="CheckCN" localSheetId="2">'Entry Sheet-Appendix'!#REF!</definedName>
    <definedName name="CheckCN">#REF!</definedName>
    <definedName name="CheckTH" localSheetId="1">'Entry Sheet'!#REF!</definedName>
    <definedName name="CheckTH" localSheetId="2">'Entry Sheet-Appendix'!#REF!</definedName>
    <definedName name="CheckTH">#REF!</definedName>
    <definedName name="clientnames">[2]Contacts!$B$134:INDEX([2]Contacts!$B$134:$B$147,COUNTA([2]Contacts!$B$134:$B$147))</definedName>
    <definedName name="COA" localSheetId="3">#REF!</definedName>
    <definedName name="COA">#REF!</definedName>
    <definedName name="code">[6]category분류!$A$1:$C$10</definedName>
    <definedName name="connect" localSheetId="3">#REF!</definedName>
    <definedName name="connect">#REF!</definedName>
    <definedName name="CountryAccount">'(2)CK'!$A$12:$A$29</definedName>
    <definedName name="CountryAccountValue">'(2)CK'!$A$12:$B$29</definedName>
    <definedName name="CountryCode15" localSheetId="1">'Entry Sheet'!$E$37</definedName>
    <definedName name="countryiso">[7]lists!$M$2:$M$127</definedName>
    <definedName name="CountryISO1">[7]lists!$M$2:$M$127</definedName>
    <definedName name="CountryName">'(1)CTO&amp;Country'!$A$2:$A$67</definedName>
    <definedName name="CountryName15" localSheetId="1">'Entry Sheet'!$D$37</definedName>
    <definedName name="CurrenciesValue">'(9)CURRENCIES'!$A$2:$C$212</definedName>
    <definedName name="CurrencyCode">'(9)CURRENCIES'!$C$3:$C$212</definedName>
    <definedName name="CurrencyName">'(9)CURRENCIES'!$A$3:$A$212</definedName>
    <definedName name="CU함량" localSheetId="3">#REF!</definedName>
    <definedName name="CU함량">#REF!</definedName>
    <definedName name="Daily">[3]Tabelle2!$H$1:$H$65536</definedName>
    <definedName name="Dash_cash" localSheetId="3">#REF!</definedName>
    <definedName name="Dash_cash">#REF!</definedName>
    <definedName name="Dashboard_1" localSheetId="3">#REF!</definedName>
    <definedName name="Dashboard_1">#REF!</definedName>
    <definedName name="dashland1" localSheetId="3">#REF!</definedName>
    <definedName name="dashland1">#REF!</definedName>
    <definedName name="dashland10" localSheetId="3">#REF!</definedName>
    <definedName name="dashland10">#REF!</definedName>
    <definedName name="dashland11" localSheetId="3">#REF!</definedName>
    <definedName name="dashland11">#REF!</definedName>
    <definedName name="dashland12" localSheetId="3">#REF!</definedName>
    <definedName name="dashland12">#REF!</definedName>
    <definedName name="dashland13" localSheetId="3">#REF!</definedName>
    <definedName name="dashland13">#REF!</definedName>
    <definedName name="dashland14" localSheetId="3">#REF!</definedName>
    <definedName name="dashland14">#REF!</definedName>
    <definedName name="dashland15" localSheetId="3">#REF!</definedName>
    <definedName name="dashland15">#REF!</definedName>
    <definedName name="dashland16" localSheetId="3">#REF!</definedName>
    <definedName name="dashland16">#REF!</definedName>
    <definedName name="dashland17" localSheetId="3">#REF!</definedName>
    <definedName name="dashland17">#REF!</definedName>
    <definedName name="dashland18" localSheetId="3">#REF!</definedName>
    <definedName name="dashland18">#REF!</definedName>
    <definedName name="dashland19" localSheetId="3">#REF!</definedName>
    <definedName name="dashland19">#REF!</definedName>
    <definedName name="dashland2" localSheetId="3">#REF!</definedName>
    <definedName name="dashland2">#REF!</definedName>
    <definedName name="dashland20" localSheetId="3">#REF!</definedName>
    <definedName name="dashland20">#REF!</definedName>
    <definedName name="dashland21" localSheetId="3">#REF!</definedName>
    <definedName name="dashland21">#REF!</definedName>
    <definedName name="dashland22" localSheetId="3">#REF!</definedName>
    <definedName name="dashland22">#REF!</definedName>
    <definedName name="dashland23" localSheetId="3">#REF!</definedName>
    <definedName name="dashland23">#REF!</definedName>
    <definedName name="dashland24" localSheetId="3">#REF!</definedName>
    <definedName name="dashland24">#REF!</definedName>
    <definedName name="dashland25" localSheetId="3">#REF!</definedName>
    <definedName name="dashland25">#REF!</definedName>
    <definedName name="dashland3" localSheetId="3">#REF!</definedName>
    <definedName name="dashland3">#REF!</definedName>
    <definedName name="dashland4" localSheetId="3">#REF!</definedName>
    <definedName name="dashland4">#REF!</definedName>
    <definedName name="dashland5" localSheetId="3">#REF!</definedName>
    <definedName name="dashland5">#REF!</definedName>
    <definedName name="dashland6" localSheetId="3">#REF!</definedName>
    <definedName name="dashland6">#REF!</definedName>
    <definedName name="dashland7" localSheetId="3">#REF!</definedName>
    <definedName name="dashland7">#REF!</definedName>
    <definedName name="dashland8" localSheetId="3">#REF!</definedName>
    <definedName name="dashland8">#REF!</definedName>
    <definedName name="dashland9" localSheetId="3">#REF!</definedName>
    <definedName name="dashland9">#REF!</definedName>
    <definedName name="dashlandopen1" localSheetId="3">#REF!</definedName>
    <definedName name="dashlandopen1">#REF!</definedName>
    <definedName name="_xlnm.Database" localSheetId="3">#REF!</definedName>
    <definedName name="_xlnm.Database">#REF!</definedName>
    <definedName name="ddd">[8]lists!$L$2:$L$133</definedName>
    <definedName name="df">[3]Tabelle2!$J$1:$J$65536</definedName>
    <definedName name="Ebene">[2]Input!$AR$1</definedName>
    <definedName name="EChannelDel" localSheetId="3">#REF!</definedName>
    <definedName name="EChannelDel">#REF!</definedName>
    <definedName name="End_of_Day">[3]Tabelle2!$I$1:$I$65536</definedName>
    <definedName name="EntryBank1Judge" localSheetId="1">'Entry Sheet'!#REF!</definedName>
    <definedName name="EntryBank1Judge" localSheetId="2">'Entry Sheet-Appendix'!#REF!</definedName>
    <definedName name="EntryBank1Judge">#REF!</definedName>
    <definedName name="EntryBank1OK" localSheetId="1">'Entry Sheet'!#REF!</definedName>
    <definedName name="EntryBank1OK" localSheetId="2">'Entry Sheet-Appendix'!#REF!</definedName>
    <definedName name="EntryBank1OK">#REF!</definedName>
    <definedName name="EntryBank2Judge" localSheetId="1">'Entry Sheet'!#REF!</definedName>
    <definedName name="EntryBank2Judge" localSheetId="2">'Entry Sheet-Appendix'!#REF!</definedName>
    <definedName name="EntryBank2Judge">#REF!</definedName>
    <definedName name="EntryBank2OK" localSheetId="1">'Entry Sheet'!#REF!</definedName>
    <definedName name="EntryBank2OK" localSheetId="2">'Entry Sheet-Appendix'!#REF!</definedName>
    <definedName name="EntryBank2OK">#REF!</definedName>
    <definedName name="EUR">[3]Tabelle2!$C$1:$C$65536</definedName>
    <definedName name="Excel2010JA">"AutoShape 3"</definedName>
    <definedName name="fileact" localSheetId="3">#REF!</definedName>
    <definedName name="fileact">#REF!</definedName>
    <definedName name="fin" localSheetId="3">#REF!</definedName>
    <definedName name="fin">#REF!</definedName>
    <definedName name="fullservice" localSheetId="3">#REF!</definedName>
    <definedName name="fullservice">#REF!</definedName>
    <definedName name="gir" localSheetId="3">#REF!</definedName>
    <definedName name="gir">#REF!</definedName>
    <definedName name="glscashcon" localSheetId="3">#REF!</definedName>
    <definedName name="glscashcon">#REF!</definedName>
    <definedName name="glscashconics" localSheetId="3">#REF!</definedName>
    <definedName name="glscashconics">#REF!</definedName>
    <definedName name="glsmbcc" localSheetId="3">#REF!</definedName>
    <definedName name="glsmbcc">#REF!</definedName>
    <definedName name="GrayAccHolderName1" localSheetId="1">'Entry Sheet'!$C$54:$E$55</definedName>
    <definedName name="GrayAccHolderName1" localSheetId="2">'Entry Sheet-Appendix'!$C$19:$E$20</definedName>
    <definedName name="GrayAccHolderName1">#REF!</definedName>
    <definedName name="GrayAccHolderName2" localSheetId="1">'Entry Sheet'!#REF!</definedName>
    <definedName name="GrayAccHolderName2" localSheetId="2">'Entry Sheet-Appendix'!#REF!</definedName>
    <definedName name="GrayAccHolderName2">#REF!</definedName>
    <definedName name="GrayBankAndBranchName1" localSheetId="1">'Entry Sheet'!$C$50:$E$50</definedName>
    <definedName name="GrayBankAndBranchName1" localSheetId="2">'Entry Sheet-Appendix'!$C$16:$E$16</definedName>
    <definedName name="GrayBankAndBranchName1">#REF!</definedName>
    <definedName name="GrayBankAndBranchName2" localSheetId="1">'Entry Sheet'!#REF!</definedName>
    <definedName name="GrayBankAndBranchName2" localSheetId="2">'Entry Sheet-Appendix'!#REF!</definedName>
    <definedName name="GrayBankAndBranchName2">#REF!</definedName>
    <definedName name="H" localSheetId="3">#REF!</definedName>
    <definedName name="H">#REF!</definedName>
    <definedName name="h2h" localSheetId="3">#REF!</definedName>
    <definedName name="h2h">#REF!</definedName>
    <definedName name="header" localSheetId="3">#REF!</definedName>
    <definedName name="header">#REF!</definedName>
    <definedName name="headings" localSheetId="3">#REF!</definedName>
    <definedName name="headings">#REF!</definedName>
    <definedName name="hsbcnames">[2]Contacts!$C$134:INDEX([2]Contacts!$C$134:$C$147,COUNTIF([2]Contacts!$C$134:$C$147,"&lt;&gt;"""))</definedName>
    <definedName name="hsbcnet" localSheetId="3">#REF!</definedName>
    <definedName name="hsbcnet">#REF!</definedName>
    <definedName name="HSCD_KPWCodeForMY">'(8)HSCD-KPW BNM Code for MY'!$A$3:$A$7</definedName>
    <definedName name="HSCD_KPWCodeForMYCode">'(8)HSCD-KPW BNM Code for MY'!$A$3:$B$7</definedName>
    <definedName name="HSCN_SERVICE_TRADE" localSheetId="1">'Entry Sheet'!#REF!</definedName>
    <definedName name="HSCN_SERVICE_TRADE" localSheetId="2">'Entry Sheet-Appendix'!#REF!</definedName>
    <definedName name="HSCN_SERVICE_TRADE">#REF!</definedName>
    <definedName name="Impact">'[9]RISK PLAN'!$B$27:$B$32</definedName>
    <definedName name="InstructionKey">'(3)Instruction Key'!$A$2:$A$11</definedName>
    <definedName name="InstructionKeyValue">'(3)Instruction Key'!$A$1:$C$11</definedName>
    <definedName name="ja" localSheetId="3">#REF!</definedName>
    <definedName name="ja">#REF!</definedName>
    <definedName name="Land_1" localSheetId="3">#REF!</definedName>
    <definedName name="Land_1">#REF!</definedName>
    <definedName name="Land_10" localSheetId="3">#REF!</definedName>
    <definedName name="Land_10">#REF!</definedName>
    <definedName name="Land_11" localSheetId="3">#REF!</definedName>
    <definedName name="Land_11">#REF!</definedName>
    <definedName name="Land_12" localSheetId="3">#REF!</definedName>
    <definedName name="Land_12">#REF!</definedName>
    <definedName name="Land_13" localSheetId="3">#REF!</definedName>
    <definedName name="Land_13">#REF!</definedName>
    <definedName name="Land_14" localSheetId="3">#REF!</definedName>
    <definedName name="Land_14">#REF!</definedName>
    <definedName name="Land_15" localSheetId="3">#REF!</definedName>
    <definedName name="Land_15">#REF!</definedName>
    <definedName name="Land_16" localSheetId="3">#REF!</definedName>
    <definedName name="Land_16">#REF!</definedName>
    <definedName name="Land_17" localSheetId="3">#REF!</definedName>
    <definedName name="Land_17">#REF!</definedName>
    <definedName name="Land_18" localSheetId="3">#REF!</definedName>
    <definedName name="Land_18">#REF!</definedName>
    <definedName name="Land_19" localSheetId="3">#REF!</definedName>
    <definedName name="Land_19">#REF!</definedName>
    <definedName name="Land_2" localSheetId="3">#REF!</definedName>
    <definedName name="Land_2">#REF!</definedName>
    <definedName name="Land_20" localSheetId="3">#REF!</definedName>
    <definedName name="Land_20">#REF!</definedName>
    <definedName name="Land_21" localSheetId="3">#REF!</definedName>
    <definedName name="Land_21">#REF!</definedName>
    <definedName name="Land_22" localSheetId="3">#REF!</definedName>
    <definedName name="Land_22">#REF!</definedName>
    <definedName name="Land_23" localSheetId="3">#REF!</definedName>
    <definedName name="Land_23">#REF!</definedName>
    <definedName name="Land_24" localSheetId="3">#REF!</definedName>
    <definedName name="Land_24">#REF!</definedName>
    <definedName name="Land_25" localSheetId="3">#REF!</definedName>
    <definedName name="Land_25">#REF!</definedName>
    <definedName name="Land_3" localSheetId="3">#REF!</definedName>
    <definedName name="Land_3">#REF!</definedName>
    <definedName name="Land_4" localSheetId="3">#REF!</definedName>
    <definedName name="Land_4">#REF!</definedName>
    <definedName name="Land_5" localSheetId="3">#REF!</definedName>
    <definedName name="Land_5">#REF!</definedName>
    <definedName name="Land_6" localSheetId="3">#REF!</definedName>
    <definedName name="Land_6">#REF!</definedName>
    <definedName name="Land_7" localSheetId="3">#REF!</definedName>
    <definedName name="Land_7">#REF!</definedName>
    <definedName name="Land_8" localSheetId="3">#REF!</definedName>
    <definedName name="Land_8">#REF!</definedName>
    <definedName name="Land_9" localSheetId="3">#REF!</definedName>
    <definedName name="Land_9">#REF!</definedName>
    <definedName name="land1" localSheetId="3">#REF!</definedName>
    <definedName name="land1">#REF!</definedName>
    <definedName name="land10" localSheetId="3">#REF!</definedName>
    <definedName name="land10">#REF!</definedName>
    <definedName name="land11" localSheetId="3">#REF!</definedName>
    <definedName name="land11">#REF!</definedName>
    <definedName name="land12" localSheetId="3">#REF!</definedName>
    <definedName name="land12">#REF!</definedName>
    <definedName name="land2" localSheetId="3">#REF!</definedName>
    <definedName name="land2">#REF!</definedName>
    <definedName name="land3" localSheetId="3">#REF!</definedName>
    <definedName name="land3">#REF!</definedName>
    <definedName name="land4" localSheetId="3">#REF!</definedName>
    <definedName name="land4">#REF!</definedName>
    <definedName name="land5" localSheetId="3">#REF!</definedName>
    <definedName name="land5">#REF!</definedName>
    <definedName name="land6" localSheetId="3">#REF!</definedName>
    <definedName name="land6">#REF!</definedName>
    <definedName name="land7" localSheetId="3">#REF!</definedName>
    <definedName name="land7">#REF!</definedName>
    <definedName name="land8" localSheetId="3">#REF!</definedName>
    <definedName name="land8">#REF!</definedName>
    <definedName name="land9" localSheetId="3">#REF!</definedName>
    <definedName name="land9">#REF!</definedName>
    <definedName name="länder">[2]Input!$R$27:INDEX([2]Input!$R$27:$R$51,COUNTA([2]Input!$R$27:$R$51))</definedName>
    <definedName name="level1">[2]Input!$AF$1:$AF$7</definedName>
    <definedName name="level2" localSheetId="3">#REF!</definedName>
    <definedName name="level2">#REF!</definedName>
    <definedName name="level3" localSheetId="3">#REF!</definedName>
    <definedName name="level3">#REF!</definedName>
    <definedName name="level4" localSheetId="3">#REF!</definedName>
    <definedName name="level4">#REF!</definedName>
    <definedName name="Liklihood">'[9]RISK PLAN'!$D$28:$D$32</definedName>
    <definedName name="liquidity" localSheetId="3">#REF!</definedName>
    <definedName name="liquidity">#REF!</definedName>
    <definedName name="List_BankCountry">'(1)CTO&amp;Country'!$J$1:$J$58</definedName>
    <definedName name="List_Country">'(1)CTO&amp;Country'!$A$2:$A$67</definedName>
    <definedName name="List_CountryValue">'(1)CTO&amp;Country'!$A$2:$C$67</definedName>
    <definedName name="ListCto">'(1)CTO&amp;Country'!$I$1:$I$40</definedName>
    <definedName name="LocalBankCode1" localSheetId="1">'Entry Sheet'!#REF!</definedName>
    <definedName name="LocalBankCode1" localSheetId="2">'Entry Sheet-Appendix'!#REF!</definedName>
    <definedName name="LocalBankCode1">#REF!</definedName>
    <definedName name="LocalBankCode2" localSheetId="1">'Entry Sheet'!#REF!</definedName>
    <definedName name="LocalBankCode2" localSheetId="2">'Entry Sheet-Appendix'!#REF!</definedName>
    <definedName name="LocalBankCode2">#REF!</definedName>
    <definedName name="LocalBankOffset1" localSheetId="1">'Entry Sheet'!#REF!</definedName>
    <definedName name="LocalBankOffset1" localSheetId="2">'Entry Sheet-Appendix'!#REF!</definedName>
    <definedName name="LocalBankOffset1">#REF!</definedName>
    <definedName name="LocalBankOffset2" localSheetId="1">'Entry Sheet'!#REF!</definedName>
    <definedName name="LocalBankOffset2" localSheetId="2">'Entry Sheet-Appendix'!#REF!</definedName>
    <definedName name="LocalBankOffset2">#REF!</definedName>
    <definedName name="mcconnect" localSheetId="3">#REF!</definedName>
    <definedName name="mcconnect">#REF!</definedName>
    <definedName name="NA_Broker" localSheetId="1">'Entry Sheet'!$E$28</definedName>
    <definedName name="NA_Broker" localSheetId="2">'Entry Sheet-Appendix'!#REF!</definedName>
    <definedName name="NA_Broker">#REF!</definedName>
    <definedName name="others" localSheetId="3">#REF!</definedName>
    <definedName name="others">#REF!</definedName>
    <definedName name="p">[8]lists!$L$2:$L$133</definedName>
    <definedName name="PaymentData" localSheetId="1">'Entry Sheet'!$D$41</definedName>
    <definedName name="PaymentTermCode">'Entry Sheet'!$E$41</definedName>
    <definedName name="PaymentTerms">'(4)Payment terms'!$A$3:$A$13</definedName>
    <definedName name="PaymentTerms_Brokerage">'(4)Payment terms'!$A$6</definedName>
    <definedName name="PaymentTermsValue">'(4)Payment terms'!$A$21:$B$31</definedName>
    <definedName name="_xlnm.Print_Area" localSheetId="3">CountrySpecific!$B:$K</definedName>
    <definedName name="_xlnm.Print_Area" localSheetId="1">'Entry Sheet'!$A$1:$E$68</definedName>
    <definedName name="_xlnm.Print_Area" localSheetId="2">'Entry Sheet-Appendix'!$A$1:$E$40</definedName>
    <definedName name="_xlnm.Print_Area">#REF!,#REF!</definedName>
    <definedName name="_xlnm.Print_Titles" localSheetId="5">'(1)CTO&amp;Country'!$1:$1</definedName>
    <definedName name="_xlnm.Print_Titles" localSheetId="3">CountrySpecific!$1:$2</definedName>
    <definedName name="_xlnm.Print_Titles">#REF!</definedName>
    <definedName name="projectbasics" localSheetId="3">#REF!</definedName>
    <definedName name="projectbasics">#REF!</definedName>
    <definedName name="Projectstatus">[9]LOVs!$D$3:$D$6</definedName>
    <definedName name="q">[8]lists!$L$2:$L$127</definedName>
    <definedName name="RegulatoryReporting54" localSheetId="1">'Entry Sheet'!#REF!</definedName>
    <definedName name="RegulatoryReporting54" localSheetId="2">'Entry Sheet-Appendix'!#REF!</definedName>
    <definedName name="RegulatoryReporting54">#REF!</definedName>
    <definedName name="resident" localSheetId="3">#REF!</definedName>
    <definedName name="resident">#REF!</definedName>
    <definedName name="Resource_Table1" localSheetId="3">#REF!</definedName>
    <definedName name="Resource_Table1">#REF!</definedName>
    <definedName name="rolesCLIENT" localSheetId="3">#REF!</definedName>
    <definedName name="rolesCLIENT">#REF!</definedName>
    <definedName name="rolesHSBC" localSheetId="3">#REF!</definedName>
    <definedName name="rolesHSBC">#REF!</definedName>
    <definedName name="RStatus">'[9]RISK PLAN'!$F$27:$F$32</definedName>
    <definedName name="SAPID" localSheetId="1">'Entry Sheet'!#REF!</definedName>
    <definedName name="SAPID" localSheetId="2">'Entry Sheet-Appendix'!#REF!</definedName>
    <definedName name="SAPID">#REF!</definedName>
    <definedName name="SAPID_COUNTRY" localSheetId="1">'Entry Sheet'!#REF!</definedName>
    <definedName name="SAPID_COUNTRY" localSheetId="2">'Entry Sheet-Appendix'!#REF!</definedName>
    <definedName name="SAPID_COUNTRY">#REF!</definedName>
    <definedName name="sf" localSheetId="3">#REF!</definedName>
    <definedName name="sf">#REF!</definedName>
    <definedName name="SheetProtect">[10]SheetControl!$E$24:$I$39</definedName>
    <definedName name="SheetVisible">[10]SheetControl!$E$5:$I$20</definedName>
    <definedName name="status" localSheetId="3">#REF!</definedName>
    <definedName name="status">#REF!</definedName>
    <definedName name="status2" localSheetId="3">#REF!</definedName>
    <definedName name="status2">#REF!</definedName>
    <definedName name="SystemIndex" localSheetId="1">'Entry Sheet'!#REF!</definedName>
    <definedName name="SystemIndex" localSheetId="2">'Entry Sheet-Appendix'!#REF!</definedName>
    <definedName name="SystemIndex">#REF!</definedName>
    <definedName name="Task_Table1" localSheetId="3">#REF!</definedName>
    <definedName name="Task_Table1">#REF!</definedName>
    <definedName name="test">[9]PLAN!$E$33:$E$36</definedName>
    <definedName name="ThisworkbookProtectList">[10]SheetControl!$F$41:$I$41</definedName>
    <definedName name="VendorCountryCode">'Entry Sheet'!$E$37</definedName>
    <definedName name="VendorCountryName">'Entry Sheet'!$D$37</definedName>
    <definedName name="VendorPrefix">'(7)Applied team'!$F$3:$F$9</definedName>
    <definedName name="Wave" localSheetId="3">#REF!</definedName>
    <definedName name="Wave">#REF!</definedName>
    <definedName name="Wave1_1" localSheetId="3">#REF!</definedName>
    <definedName name="Wave1_1">#REF!</definedName>
    <definedName name="Wave1_10" localSheetId="3">#REF!</definedName>
    <definedName name="Wave1_10">#REF!</definedName>
    <definedName name="Wave1_11" localSheetId="3">#REF!</definedName>
    <definedName name="Wave1_11">#REF!</definedName>
    <definedName name="Wave1_12" localSheetId="3">#REF!</definedName>
    <definedName name="Wave1_12">#REF!</definedName>
    <definedName name="Wave1_13" localSheetId="3">#REF!</definedName>
    <definedName name="Wave1_13">#REF!</definedName>
    <definedName name="Wave1_14" localSheetId="3">#REF!</definedName>
    <definedName name="Wave1_14">#REF!</definedName>
    <definedName name="Wave1_15" localSheetId="3">#REF!</definedName>
    <definedName name="Wave1_15">#REF!</definedName>
    <definedName name="Wave1_16" localSheetId="3">#REF!</definedName>
    <definedName name="Wave1_16">#REF!</definedName>
    <definedName name="Wave1_17" localSheetId="3">#REF!</definedName>
    <definedName name="Wave1_17">#REF!</definedName>
    <definedName name="Wave1_18" localSheetId="3">#REF!</definedName>
    <definedName name="Wave1_18">#REF!</definedName>
    <definedName name="Wave1_19" localSheetId="3">#REF!</definedName>
    <definedName name="Wave1_19">#REF!</definedName>
    <definedName name="Wave1_2" localSheetId="3">#REF!</definedName>
    <definedName name="Wave1_2">#REF!</definedName>
    <definedName name="Wave1_20" localSheetId="3">#REF!</definedName>
    <definedName name="Wave1_20">#REF!</definedName>
    <definedName name="Wave1_21" localSheetId="3">#REF!</definedName>
    <definedName name="Wave1_21">#REF!</definedName>
    <definedName name="Wave1_22" localSheetId="3">#REF!</definedName>
    <definedName name="Wave1_22">#REF!</definedName>
    <definedName name="Wave1_23" localSheetId="3">#REF!</definedName>
    <definedName name="Wave1_23">#REF!</definedName>
    <definedName name="Wave1_24" localSheetId="3">#REF!</definedName>
    <definedName name="Wave1_24">#REF!</definedName>
    <definedName name="Wave1_25" localSheetId="3">#REF!</definedName>
    <definedName name="Wave1_25">#REF!</definedName>
    <definedName name="Wave1_3" localSheetId="3">#REF!</definedName>
    <definedName name="Wave1_3">#REF!</definedName>
    <definedName name="Wave1_4" localSheetId="3">#REF!</definedName>
    <definedName name="Wave1_4">#REF!</definedName>
    <definedName name="Wave1_5" localSheetId="3">#REF!</definedName>
    <definedName name="Wave1_5">#REF!</definedName>
    <definedName name="Wave1_6" localSheetId="3">#REF!</definedName>
    <definedName name="Wave1_6">#REF!</definedName>
    <definedName name="Wave1_7" localSheetId="3">#REF!</definedName>
    <definedName name="Wave1_7">#REF!</definedName>
    <definedName name="Wave1_8" localSheetId="3">#REF!</definedName>
    <definedName name="Wave1_8">#REF!</definedName>
    <definedName name="Wave1_9" localSheetId="3">#REF!</definedName>
    <definedName name="Wave1_9">#REF!</definedName>
    <definedName name="Wave1Date" localSheetId="3">#REF!</definedName>
    <definedName name="Wave1Date">#REF!</definedName>
    <definedName name="Wave2_1" localSheetId="3">#REF!</definedName>
    <definedName name="Wave2_1">#REF!</definedName>
    <definedName name="Wave2_10" localSheetId="3">#REF!</definedName>
    <definedName name="Wave2_10">#REF!</definedName>
    <definedName name="Wave2_11" localSheetId="3">#REF!</definedName>
    <definedName name="Wave2_11">#REF!</definedName>
    <definedName name="Wave2_12" localSheetId="3">#REF!</definedName>
    <definedName name="Wave2_12">#REF!</definedName>
    <definedName name="Wave2_13" localSheetId="3">#REF!</definedName>
    <definedName name="Wave2_13">#REF!</definedName>
    <definedName name="Wave2_14" localSheetId="3">#REF!</definedName>
    <definedName name="Wave2_14">#REF!</definedName>
    <definedName name="Wave2_15" localSheetId="3">#REF!</definedName>
    <definedName name="Wave2_15">#REF!</definedName>
    <definedName name="Wave2_16" localSheetId="3">#REF!</definedName>
    <definedName name="Wave2_16">#REF!</definedName>
    <definedName name="Wave2_17" localSheetId="3">#REF!</definedName>
    <definedName name="Wave2_17">#REF!</definedName>
    <definedName name="Wave2_18" localSheetId="3">#REF!</definedName>
    <definedName name="Wave2_18">#REF!</definedName>
    <definedName name="Wave2_19" localSheetId="3">#REF!</definedName>
    <definedName name="Wave2_19">#REF!</definedName>
    <definedName name="Wave2_2" localSheetId="3">#REF!</definedName>
    <definedName name="Wave2_2">#REF!</definedName>
    <definedName name="Wave2_20" localSheetId="3">#REF!</definedName>
    <definedName name="Wave2_20">#REF!</definedName>
    <definedName name="Wave2_21" localSheetId="3">#REF!</definedName>
    <definedName name="Wave2_21">#REF!</definedName>
    <definedName name="Wave2_22" localSheetId="3">#REF!</definedName>
    <definedName name="Wave2_22">#REF!</definedName>
    <definedName name="Wave2_23" localSheetId="3">#REF!</definedName>
    <definedName name="Wave2_23">#REF!</definedName>
    <definedName name="Wave2_24" localSheetId="3">#REF!</definedName>
    <definedName name="Wave2_24">#REF!</definedName>
    <definedName name="Wave2_25" localSheetId="3">#REF!</definedName>
    <definedName name="Wave2_25">#REF!</definedName>
    <definedName name="Wave2_3" localSheetId="3">#REF!</definedName>
    <definedName name="Wave2_3">#REF!</definedName>
    <definedName name="Wave2_4" localSheetId="3">#REF!</definedName>
    <definedName name="Wave2_4">#REF!</definedName>
    <definedName name="Wave2_5" localSheetId="3">#REF!</definedName>
    <definedName name="Wave2_5">#REF!</definedName>
    <definedName name="Wave2_6" localSheetId="3">#REF!</definedName>
    <definedName name="Wave2_6">#REF!</definedName>
    <definedName name="Wave2_7" localSheetId="3">#REF!</definedName>
    <definedName name="Wave2_7">#REF!</definedName>
    <definedName name="Wave2_8" localSheetId="3">#REF!</definedName>
    <definedName name="Wave2_8">#REF!</definedName>
    <definedName name="Wave2_9" localSheetId="3">#REF!</definedName>
    <definedName name="Wave2_9">#REF!</definedName>
    <definedName name="Wave2Date" localSheetId="3">#REF!</definedName>
    <definedName name="Wave2Date">#REF!</definedName>
    <definedName name="Wave3_1" localSheetId="3">#REF!</definedName>
    <definedName name="Wave3_1">#REF!</definedName>
    <definedName name="Wave3_10" localSheetId="3">#REF!</definedName>
    <definedName name="Wave3_10">#REF!</definedName>
    <definedName name="Wave3_11" localSheetId="3">#REF!</definedName>
    <definedName name="Wave3_11">#REF!</definedName>
    <definedName name="Wave3_12" localSheetId="3">#REF!</definedName>
    <definedName name="Wave3_12">#REF!</definedName>
    <definedName name="Wave3_13" localSheetId="3">#REF!</definedName>
    <definedName name="Wave3_13">#REF!</definedName>
    <definedName name="Wave3_14" localSheetId="3">#REF!</definedName>
    <definedName name="Wave3_14">#REF!</definedName>
    <definedName name="Wave3_15" localSheetId="3">#REF!</definedName>
    <definedName name="Wave3_15">#REF!</definedName>
    <definedName name="Wave3_16" localSheetId="3">#REF!</definedName>
    <definedName name="Wave3_16">#REF!</definedName>
    <definedName name="Wave3_17" localSheetId="3">#REF!</definedName>
    <definedName name="Wave3_17">#REF!</definedName>
    <definedName name="Wave3_18" localSheetId="3">#REF!</definedName>
    <definedName name="Wave3_18">#REF!</definedName>
    <definedName name="Wave3_19" localSheetId="3">#REF!</definedName>
    <definedName name="Wave3_19">#REF!</definedName>
    <definedName name="Wave3_2" localSheetId="3">#REF!</definedName>
    <definedName name="Wave3_2">#REF!</definedName>
    <definedName name="Wave3_20" localSheetId="3">#REF!</definedName>
    <definedName name="Wave3_20">#REF!</definedName>
    <definedName name="Wave3_21" localSheetId="3">#REF!</definedName>
    <definedName name="Wave3_21">#REF!</definedName>
    <definedName name="Wave3_22" localSheetId="3">#REF!</definedName>
    <definedName name="Wave3_22">#REF!</definedName>
    <definedName name="Wave3_23" localSheetId="3">#REF!</definedName>
    <definedName name="Wave3_23">#REF!</definedName>
    <definedName name="Wave3_24" localSheetId="3">#REF!</definedName>
    <definedName name="Wave3_24">#REF!</definedName>
    <definedName name="Wave3_25" localSheetId="3">#REF!</definedName>
    <definedName name="Wave3_25">#REF!</definedName>
    <definedName name="Wave3_3" localSheetId="3">#REF!</definedName>
    <definedName name="Wave3_3">#REF!</definedName>
    <definedName name="Wave3_4" localSheetId="3">#REF!</definedName>
    <definedName name="Wave3_4">#REF!</definedName>
    <definedName name="Wave3_5" localSheetId="3">#REF!</definedName>
    <definedName name="Wave3_5">#REF!</definedName>
    <definedName name="Wave3_6" localSheetId="3">#REF!</definedName>
    <definedName name="Wave3_6">#REF!</definedName>
    <definedName name="Wave3_7" localSheetId="3">#REF!</definedName>
    <definedName name="Wave3_7">#REF!</definedName>
    <definedName name="Wave3_8" localSheetId="3">#REF!</definedName>
    <definedName name="Wave3_8">#REF!</definedName>
    <definedName name="Wave3_9" localSheetId="3">#REF!</definedName>
    <definedName name="Wave3_9">#REF!</definedName>
    <definedName name="Wave3Date" localSheetId="3">#REF!</definedName>
    <definedName name="Wave3Date">#REF!</definedName>
    <definedName name="Wave4_1" localSheetId="3">#REF!</definedName>
    <definedName name="Wave4_1">#REF!</definedName>
    <definedName name="Wave4_10" localSheetId="3">#REF!</definedName>
    <definedName name="Wave4_10">#REF!</definedName>
    <definedName name="Wave4_11" localSheetId="3">#REF!</definedName>
    <definedName name="Wave4_11">#REF!</definedName>
    <definedName name="Wave4_12" localSheetId="3">#REF!</definedName>
    <definedName name="Wave4_12">#REF!</definedName>
    <definedName name="Wave4_13" localSheetId="3">#REF!</definedName>
    <definedName name="Wave4_13">#REF!</definedName>
    <definedName name="Wave4_14" localSheetId="3">#REF!</definedName>
    <definedName name="Wave4_14">#REF!</definedName>
    <definedName name="Wave4_15" localSheetId="3">#REF!</definedName>
    <definedName name="Wave4_15">#REF!</definedName>
    <definedName name="Wave4_16" localSheetId="3">#REF!</definedName>
    <definedName name="Wave4_16">#REF!</definedName>
    <definedName name="Wave4_17" localSheetId="3">#REF!</definedName>
    <definedName name="Wave4_17">#REF!</definedName>
    <definedName name="Wave4_18" localSheetId="3">#REF!</definedName>
    <definedName name="Wave4_18">#REF!</definedName>
    <definedName name="Wave4_19" localSheetId="3">#REF!</definedName>
    <definedName name="Wave4_19">#REF!</definedName>
    <definedName name="Wave4_2" localSheetId="3">#REF!</definedName>
    <definedName name="Wave4_2">#REF!</definedName>
    <definedName name="Wave4_20" localSheetId="3">#REF!</definedName>
    <definedName name="Wave4_20">#REF!</definedName>
    <definedName name="Wave4_21" localSheetId="3">#REF!</definedName>
    <definedName name="Wave4_21">#REF!</definedName>
    <definedName name="Wave4_22" localSheetId="3">#REF!</definedName>
    <definedName name="Wave4_22">#REF!</definedName>
    <definedName name="Wave4_23" localSheetId="3">#REF!</definedName>
    <definedName name="Wave4_23">#REF!</definedName>
    <definedName name="Wave4_24" localSheetId="3">#REF!</definedName>
    <definedName name="Wave4_24">#REF!</definedName>
    <definedName name="Wave4_25" localSheetId="3">#REF!</definedName>
    <definedName name="Wave4_25">#REF!</definedName>
    <definedName name="Wave4_3" localSheetId="3">#REF!</definedName>
    <definedName name="Wave4_3">#REF!</definedName>
    <definedName name="Wave4_4" localSheetId="3">#REF!</definedName>
    <definedName name="Wave4_4">#REF!</definedName>
    <definedName name="Wave4_5" localSheetId="3">#REF!</definedName>
    <definedName name="Wave4_5">#REF!</definedName>
    <definedName name="Wave4_6" localSheetId="3">#REF!</definedName>
    <definedName name="Wave4_6">#REF!</definedName>
    <definedName name="Wave4_7" localSheetId="3">#REF!</definedName>
    <definedName name="Wave4_7">#REF!</definedName>
    <definedName name="Wave4_8" localSheetId="3">#REF!</definedName>
    <definedName name="Wave4_8">#REF!</definedName>
    <definedName name="Wave4_9" localSheetId="3">#REF!</definedName>
    <definedName name="Wave4_9">#REF!</definedName>
    <definedName name="Wave4Date" localSheetId="3">#REF!</definedName>
    <definedName name="Wave4Date">#REF!</definedName>
    <definedName name="WorkSheetViewOption">[10]SheetControl!$B$1</definedName>
    <definedName name="x">[11]lists!$L$2:$L$133</definedName>
    <definedName name="XDO_?c1?" localSheetId="3">#REF!</definedName>
    <definedName name="XDO_?c1?">#REF!</definedName>
    <definedName name="XDO_?c10?" localSheetId="3">#REF!</definedName>
    <definedName name="XDO_?c10?">#REF!</definedName>
    <definedName name="XDO_?c10ColHeadLine?" localSheetId="3">#REF!</definedName>
    <definedName name="XDO_?c10ColHeadLine?">#REF!</definedName>
    <definedName name="XDO_?c1ColHeadLine?" localSheetId="3">#REF!</definedName>
    <definedName name="XDO_?c1ColHeadLine?">#REF!</definedName>
    <definedName name="XDO_?c2?" localSheetId="3">#REF!</definedName>
    <definedName name="XDO_?c2?">#REF!</definedName>
    <definedName name="XDO_?c2ColHeadLine?" localSheetId="3">#REF!</definedName>
    <definedName name="XDO_?c2ColHeadLine?">#REF!</definedName>
    <definedName name="XDO_?c3?" localSheetId="3">#REF!</definedName>
    <definedName name="XDO_?c3?">#REF!</definedName>
    <definedName name="XDO_?c3ColHeadLine?" localSheetId="3">#REF!</definedName>
    <definedName name="XDO_?c3ColHeadLine?">#REF!</definedName>
    <definedName name="XDO_?c4?" localSheetId="3">#REF!</definedName>
    <definedName name="XDO_?c4?">#REF!</definedName>
    <definedName name="XDO_?c4ColHeadLine?" localSheetId="3">#REF!</definedName>
    <definedName name="XDO_?c4ColHeadLine?">#REF!</definedName>
    <definedName name="XDO_?c5?" localSheetId="3">#REF!</definedName>
    <definedName name="XDO_?c5?">#REF!</definedName>
    <definedName name="XDO_?c5ColHeadLine?" localSheetId="3">#REF!</definedName>
    <definedName name="XDO_?c5ColHeadLine?">#REF!</definedName>
    <definedName name="XDO_?c6?" localSheetId="3">#REF!</definedName>
    <definedName name="XDO_?c6?">#REF!</definedName>
    <definedName name="XDO_?c6ColHeadLine?" localSheetId="3">#REF!</definedName>
    <definedName name="XDO_?c6ColHeadLine?">#REF!</definedName>
    <definedName name="XDO_?c7?" localSheetId="3">#REF!</definedName>
    <definedName name="XDO_?c7?">#REF!</definedName>
    <definedName name="XDO_?c7ColHeadLine?" localSheetId="3">#REF!</definedName>
    <definedName name="XDO_?c7ColHeadLine?">#REF!</definedName>
    <definedName name="XDO_?c8?" localSheetId="3">#REF!</definedName>
    <definedName name="XDO_?c8?">#REF!</definedName>
    <definedName name="XDO_?c8ColHeadLine?" localSheetId="3">#REF!</definedName>
    <definedName name="XDO_?c8ColHeadLine?">#REF!</definedName>
    <definedName name="XDO_?c9?" localSheetId="3">#REF!</definedName>
    <definedName name="XDO_?c9?">#REF!</definedName>
    <definedName name="XDO_?c9ColHeadLine?" localSheetId="3">#REF!</definedName>
    <definedName name="XDO_?c9ColHeadLine?">#REF!</definedName>
    <definedName name="XDO_?CompanyName?" localSheetId="3">#REF!</definedName>
    <definedName name="XDO_?CompanyName?">#REF!</definedName>
    <definedName name="XDO_?CompanyNameHeader?" localSheetId="3">#REF!</definedName>
    <definedName name="XDO_?CompanyNameHeader?">#REF!</definedName>
    <definedName name="XDO_?CompanyNameStatic?" localSheetId="3">#REF!</definedName>
    <definedName name="XDO_?CompanyNameStatic?">#REF!</definedName>
    <definedName name="XDO_?DateTZ?" localSheetId="3">#REF!</definedName>
    <definedName name="XDO_?DateTZ?">#REF!</definedName>
    <definedName name="XDO_?ReportName?" localSheetId="3">#REF!</definedName>
    <definedName name="XDO_?ReportName?">#REF!</definedName>
    <definedName name="XDO_?RunDateHeader?" localSheetId="3">#REF!</definedName>
    <definedName name="XDO_?RunDateHeader?">#REF!</definedName>
    <definedName name="XDO_?UserName?" localSheetId="3">#REF!</definedName>
    <definedName name="XDO_?UserName?">#REF!</definedName>
    <definedName name="XDO_?UserNameHeader?" localSheetId="3">#REF!</definedName>
    <definedName name="XDO_?UserNameHeader?">#REF!</definedName>
    <definedName name="XDO_?UserNameStatic?" localSheetId="3">#REF!</definedName>
    <definedName name="XDO_?UserNameStatic?">#REF!</definedName>
    <definedName name="XDO_GROUP_?Transaction?" localSheetId="3">#REF!</definedName>
    <definedName name="XDO_GROUP_?Transaction?">#REF!</definedName>
    <definedName name="yesno">[9]LOVs!$A$3:$A$4</definedName>
    <definedName name="Zero_Balancing">[3]Tabelle2!$J$1:$J$65536</definedName>
    <definedName name="겉보기비중율" localSheetId="3">#REF!</definedName>
    <definedName name="겉보기비중율">#REF!</definedName>
    <definedName name="계산CUSpec" localSheetId="3">#REF!</definedName>
    <definedName name="계산CUSpec">#REF!</definedName>
    <definedName name="계산TTT" localSheetId="3">#REF!</definedName>
    <definedName name="계산TTT">#REF!</definedName>
    <definedName name="계산회수율" localSheetId="3">#REF!</definedName>
    <definedName name="계산회수율">#REF!</definedName>
    <definedName name="고철구매단가" localSheetId="3">#REF!</definedName>
    <definedName name="고철구매단가">#REF!</definedName>
    <definedName name="고철배합비" localSheetId="3">#REF!</definedName>
    <definedName name="고철배합비">#REF!</definedName>
    <definedName name="국내고철공급량" localSheetId="3">#REF!</definedName>
    <definedName name="국내고철공급량">#REF!</definedName>
    <definedName name="국내고철배합비" localSheetId="3">#REF!</definedName>
    <definedName name="국내고철배합비">#REF!</definedName>
    <definedName name="국내고철소요량" localSheetId="3">#REF!</definedName>
    <definedName name="국내고철소요량">#REF!</definedName>
    <definedName name="기타고철공급량" localSheetId="3">#REF!</definedName>
    <definedName name="기타고철공급량">#REF!</definedName>
    <definedName name="기타고철배합비" localSheetId="3">#REF!</definedName>
    <definedName name="기타고철배합비">#REF!</definedName>
    <definedName name="기타고철소요량" localSheetId="3">#REF!</definedName>
    <definedName name="기타고철소요량">#REF!</definedName>
    <definedName name="목표TTT" localSheetId="3">#REF!</definedName>
    <definedName name="목표TTT">#REF!</definedName>
    <definedName name="목표회수율" localSheetId="3">#REF!</definedName>
    <definedName name="목표회수율">#REF!</definedName>
    <definedName name="요소" localSheetId="3">#REF!</definedName>
    <definedName name="요소">#REF!</definedName>
    <definedName name="전표입력항목" localSheetId="3">#REF!</definedName>
    <definedName name="전표입력항목">#REF!</definedName>
    <definedName name="제약CUSpec" localSheetId="3">#REF!</definedName>
    <definedName name="제약CUSpec">#REF!</definedName>
    <definedName name="제품배합비계" localSheetId="3">#REF!</definedName>
    <definedName name="제품배합비계">#REF!</definedName>
    <definedName name="총원가" localSheetId="3">#REF!</definedName>
    <definedName name="총원가">#REF!</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8" l="1"/>
  <c r="I27" i="18" s="1"/>
  <c r="E41" i="18" l="1"/>
  <c r="H18" i="19" l="1"/>
  <c r="H19" i="19"/>
  <c r="G19" i="19"/>
  <c r="I19" i="19" s="1"/>
  <c r="G18" i="19"/>
  <c r="G16" i="19"/>
  <c r="I16" i="19" s="1"/>
  <c r="G15" i="19"/>
  <c r="I15" i="19" s="1"/>
  <c r="G14" i="19"/>
  <c r="G13" i="19"/>
  <c r="H65" i="18" l="1"/>
  <c r="H64" i="18"/>
  <c r="E12" i="19" l="1"/>
  <c r="I13" i="19" l="1"/>
  <c r="E14" i="18"/>
  <c r="G21" i="19"/>
  <c r="I21" i="19" s="1"/>
  <c r="G20" i="19"/>
  <c r="G12" i="19"/>
  <c r="E23" i="19"/>
  <c r="I23" i="19" s="1"/>
  <c r="E22" i="19"/>
  <c r="G22" i="19" s="1"/>
  <c r="H22" i="19" s="1"/>
  <c r="I20" i="19"/>
  <c r="H20" i="19" l="1"/>
  <c r="H12" i="19"/>
  <c r="I12" i="19"/>
  <c r="G50" i="18"/>
  <c r="G65" i="18"/>
  <c r="I65" i="18" s="1"/>
  <c r="G64" i="18"/>
  <c r="I64" i="18" s="1"/>
  <c r="H63" i="18"/>
  <c r="G63" i="18"/>
  <c r="I63" i="18" s="1"/>
  <c r="E34" i="19" l="1"/>
  <c r="E27" i="19"/>
  <c r="E56" i="18"/>
  <c r="H53" i="18" l="1"/>
  <c r="H52" i="18"/>
  <c r="G48" i="18" l="1"/>
  <c r="E37" i="18"/>
  <c r="H30" i="18" s="1"/>
  <c r="G30" i="18" l="1"/>
  <c r="I30" i="18" s="1"/>
  <c r="H36" i="18" l="1"/>
  <c r="H15" i="18" l="1"/>
  <c r="G37" i="18" l="1"/>
  <c r="H37" i="18" s="1"/>
  <c r="I37" i="18" l="1"/>
  <c r="G49" i="18"/>
  <c r="I49" i="18" l="1"/>
  <c r="G36" i="18" l="1"/>
  <c r="I36" i="18" s="1"/>
  <c r="G39" i="19" l="1"/>
  <c r="I39" i="19" s="1"/>
  <c r="G38" i="19"/>
  <c r="H38" i="19" s="1"/>
  <c r="G37" i="19"/>
  <c r="I37" i="19" s="1"/>
  <c r="G34" i="19"/>
  <c r="I34" i="19" s="1"/>
  <c r="G32" i="19"/>
  <c r="H32" i="19" s="1"/>
  <c r="G31" i="19"/>
  <c r="I31" i="19" s="1"/>
  <c r="G30" i="19"/>
  <c r="I30" i="19" s="1"/>
  <c r="G27" i="19"/>
  <c r="I27" i="19" s="1"/>
  <c r="E36" i="19"/>
  <c r="E35" i="19"/>
  <c r="H37" i="19" l="1"/>
  <c r="I32" i="19"/>
  <c r="I38" i="19"/>
  <c r="H34" i="19"/>
  <c r="H39" i="19"/>
  <c r="H27" i="19"/>
  <c r="H31" i="19"/>
  <c r="H30" i="19"/>
  <c r="G67" i="18"/>
  <c r="G56" i="18"/>
  <c r="H56" i="18" s="1"/>
  <c r="G47" i="18"/>
  <c r="G55" i="18"/>
  <c r="G54" i="18"/>
  <c r="H54" i="18" s="1"/>
  <c r="G53" i="18"/>
  <c r="I53" i="18" s="1"/>
  <c r="G52" i="18"/>
  <c r="G38" i="18"/>
  <c r="H38" i="18" s="1"/>
  <c r="G35" i="18"/>
  <c r="H35" i="18" s="1"/>
  <c r="G34" i="18"/>
  <c r="G33" i="18"/>
  <c r="G32" i="18"/>
  <c r="I32" i="18" s="1"/>
  <c r="G31" i="18"/>
  <c r="H31" i="18" s="1"/>
  <c r="G26" i="18"/>
  <c r="H26" i="18" s="1"/>
  <c r="G11" i="18"/>
  <c r="G12" i="18"/>
  <c r="G13" i="18"/>
  <c r="G16" i="18"/>
  <c r="H16" i="18" s="1"/>
  <c r="G17" i="18"/>
  <c r="H17" i="18" s="1"/>
  <c r="G18" i="18"/>
  <c r="H18" i="18" s="1"/>
  <c r="G19" i="18"/>
  <c r="H19" i="18" s="1"/>
  <c r="G20" i="18"/>
  <c r="G21" i="18"/>
  <c r="G22" i="18"/>
  <c r="G23" i="18"/>
  <c r="H11" i="18" l="1"/>
  <c r="I11" i="18"/>
  <c r="H13" i="18"/>
  <c r="I13" i="18"/>
  <c r="H12" i="18"/>
  <c r="I12" i="18"/>
  <c r="I26" i="18"/>
  <c r="I23" i="18"/>
  <c r="I50" i="18"/>
  <c r="I22" i="18"/>
  <c r="I31" i="18"/>
  <c r="I35" i="18"/>
  <c r="H32" i="18"/>
  <c r="I21" i="18"/>
  <c r="I38" i="18"/>
  <c r="I34" i="18"/>
  <c r="I55" i="18"/>
  <c r="I19" i="18"/>
  <c r="I20" i="18"/>
  <c r="I33" i="18"/>
  <c r="I54" i="18"/>
  <c r="H15" i="19" l="1"/>
  <c r="I14" i="19"/>
  <c r="H16" i="19"/>
  <c r="I18" i="19"/>
  <c r="H14" i="19"/>
  <c r="H13" i="19"/>
  <c r="H50" i="18"/>
  <c r="E29" i="19"/>
  <c r="E28" i="19"/>
  <c r="H7" i="19" l="1"/>
  <c r="I7" i="19"/>
  <c r="G14" i="18"/>
  <c r="H14" i="18" s="1"/>
  <c r="E42" i="18"/>
  <c r="G42" i="18" s="1"/>
  <c r="E57" i="18"/>
  <c r="E46" i="18" l="1"/>
  <c r="I47" i="18" s="1"/>
  <c r="I52" i="18" l="1"/>
  <c r="H67" i="18"/>
  <c r="H49" i="18"/>
  <c r="H47" i="18"/>
  <c r="H48" i="18"/>
  <c r="I48" i="18"/>
  <c r="G46" i="18"/>
  <c r="I46" i="18" l="1"/>
  <c r="I7" i="18" s="1"/>
  <c r="H46" i="18"/>
  <c r="H7"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 authorId="0" shapeId="0" xr:uid="{00000000-0006-0000-0A00-000001000000}">
      <text>
        <r>
          <rPr>
            <b/>
            <sz val="9"/>
            <color indexed="81"/>
            <rFont val="ＭＳ Ｐゴシック"/>
            <family val="3"/>
            <charset val="128"/>
          </rPr>
          <t>NBS:</t>
        </r>
        <r>
          <rPr>
            <sz val="9"/>
            <color indexed="81"/>
            <rFont val="ＭＳ Ｐゴシック"/>
            <family val="3"/>
            <charset val="128"/>
          </rPr>
          <t xml:space="preserve">
Vendorコード開始文字</t>
        </r>
      </text>
    </comment>
  </commentList>
</comments>
</file>

<file path=xl/sharedStrings.xml><?xml version="1.0" encoding="utf-8"?>
<sst xmlns="http://schemas.openxmlformats.org/spreadsheetml/2006/main" count="2660" uniqueCount="1393">
  <si>
    <t>Name</t>
  </si>
  <si>
    <t>Country</t>
    <phoneticPr fontId="8"/>
  </si>
  <si>
    <t>CTO</t>
    <phoneticPr fontId="8"/>
  </si>
  <si>
    <r>
      <rPr>
        <b/>
        <sz val="9"/>
        <rFont val="ＭＳ Ｐゴシック"/>
        <family val="3"/>
        <charset val="128"/>
      </rPr>
      <t>＜</t>
    </r>
    <r>
      <rPr>
        <b/>
        <sz val="9"/>
        <rFont val="Arial"/>
        <family val="2"/>
      </rPr>
      <t>Table for pull-down (Country)</t>
    </r>
    <r>
      <rPr>
        <b/>
        <sz val="9"/>
        <rFont val="ＭＳ Ｐゴシック"/>
        <family val="3"/>
        <charset val="128"/>
      </rPr>
      <t>＞</t>
    </r>
    <phoneticPr fontId="8"/>
  </si>
  <si>
    <r>
      <rPr>
        <b/>
        <sz val="9"/>
        <rFont val="ＭＳ Ｐゴシック"/>
        <family val="3"/>
        <charset val="128"/>
      </rPr>
      <t>＜</t>
    </r>
    <r>
      <rPr>
        <b/>
        <sz val="9"/>
        <rFont val="Arial"/>
        <family val="2"/>
      </rPr>
      <t>Table for pull-down (CTO)</t>
    </r>
    <r>
      <rPr>
        <b/>
        <sz val="9"/>
        <rFont val="ＭＳ Ｐゴシック"/>
        <family val="3"/>
        <charset val="128"/>
      </rPr>
      <t>＞</t>
    </r>
    <phoneticPr fontId="8"/>
  </si>
  <si>
    <r>
      <rPr>
        <b/>
        <sz val="9"/>
        <rFont val="ＭＳ Ｐゴシック"/>
        <family val="3"/>
        <charset val="128"/>
      </rPr>
      <t>＜</t>
    </r>
    <r>
      <rPr>
        <b/>
        <sz val="9"/>
        <rFont val="Arial"/>
        <family val="2"/>
      </rPr>
      <t>Table for pull-down (Bank Country)</t>
    </r>
    <r>
      <rPr>
        <b/>
        <sz val="9"/>
        <rFont val="ＭＳ Ｐゴシック"/>
        <family val="3"/>
        <charset val="128"/>
      </rPr>
      <t>＞</t>
    </r>
    <phoneticPr fontId="8"/>
  </si>
  <si>
    <t>Australia</t>
  </si>
  <si>
    <t>Abu Dhabi</t>
  </si>
  <si>
    <t>970</t>
    <phoneticPr fontId="8"/>
  </si>
  <si>
    <t/>
  </si>
  <si>
    <t>X</t>
  </si>
  <si>
    <t>Austria</t>
  </si>
  <si>
    <t>Australia</t>
    <phoneticPr fontId="11"/>
  </si>
  <si>
    <t>AU</t>
  </si>
  <si>
    <t>430</t>
    <phoneticPr fontId="8"/>
  </si>
  <si>
    <t>Bangladesh</t>
  </si>
  <si>
    <t>Austria</t>
    <phoneticPr fontId="11"/>
  </si>
  <si>
    <t>AT</t>
  </si>
  <si>
    <t>Belgium</t>
  </si>
  <si>
    <t>BD</t>
  </si>
  <si>
    <t>880</t>
    <phoneticPr fontId="8"/>
  </si>
  <si>
    <t>Brazil</t>
  </si>
  <si>
    <t>BE</t>
  </si>
  <si>
    <t>320</t>
    <phoneticPr fontId="8"/>
  </si>
  <si>
    <t>Canada</t>
  </si>
  <si>
    <t>BR</t>
  </si>
  <si>
    <t>550</t>
    <phoneticPr fontId="8"/>
  </si>
  <si>
    <t>Chile</t>
  </si>
  <si>
    <t>CA</t>
  </si>
  <si>
    <t>010</t>
    <phoneticPr fontId="8"/>
  </si>
  <si>
    <t>China</t>
  </si>
  <si>
    <t>China-Shanghai</t>
  </si>
  <si>
    <t>CL</t>
  </si>
  <si>
    <t>560</t>
    <phoneticPr fontId="8"/>
  </si>
  <si>
    <t>Cyprus</t>
  </si>
  <si>
    <t>China-Shenzhen</t>
  </si>
  <si>
    <t>China</t>
    <phoneticPr fontId="11"/>
  </si>
  <si>
    <t>CN</t>
  </si>
  <si>
    <t>Czech Republic</t>
  </si>
  <si>
    <t>China-South China</t>
  </si>
  <si>
    <t>860</t>
    <phoneticPr fontId="8"/>
  </si>
  <si>
    <t>Denmark</t>
  </si>
  <si>
    <t>862</t>
    <phoneticPr fontId="8"/>
  </si>
  <si>
    <t>Djibouti</t>
  </si>
  <si>
    <t>Dubai</t>
  </si>
  <si>
    <t>861</t>
    <phoneticPr fontId="8"/>
  </si>
  <si>
    <t>Estonia</t>
  </si>
  <si>
    <t>Finland</t>
  </si>
  <si>
    <t>Cyprus</t>
    <phoneticPr fontId="11"/>
  </si>
  <si>
    <t>CY</t>
  </si>
  <si>
    <t>France</t>
  </si>
  <si>
    <t>Czech Republic</t>
    <phoneticPr fontId="11"/>
  </si>
  <si>
    <t>CZ</t>
  </si>
  <si>
    <t>Germany</t>
  </si>
  <si>
    <t>DK</t>
  </si>
  <si>
    <t>450</t>
    <phoneticPr fontId="8"/>
  </si>
  <si>
    <t>Great Britain</t>
  </si>
  <si>
    <t>Djibouti</t>
    <phoneticPr fontId="11"/>
  </si>
  <si>
    <t>DJ</t>
  </si>
  <si>
    <t>Greece</t>
  </si>
  <si>
    <t>971</t>
    <phoneticPr fontId="8"/>
  </si>
  <si>
    <t>Hong Kong</t>
  </si>
  <si>
    <t>Estonia</t>
    <phoneticPr fontId="11"/>
  </si>
  <si>
    <t>EE</t>
  </si>
  <si>
    <t>Hungary</t>
  </si>
  <si>
    <t>India</t>
  </si>
  <si>
    <t>FI</t>
  </si>
  <si>
    <t>358</t>
    <phoneticPr fontId="8"/>
  </si>
  <si>
    <t>Indonesia</t>
  </si>
  <si>
    <t>FR</t>
  </si>
  <si>
    <t>330</t>
    <phoneticPr fontId="8"/>
  </si>
  <si>
    <t>Italy</t>
  </si>
  <si>
    <t>DE</t>
  </si>
  <si>
    <t>490</t>
    <phoneticPr fontId="8"/>
  </si>
  <si>
    <t>Ireland</t>
  </si>
  <si>
    <t>Japan</t>
  </si>
  <si>
    <t>Great Britain</t>
    <phoneticPr fontId="11"/>
  </si>
  <si>
    <t>441</t>
    <phoneticPr fontId="8"/>
  </si>
  <si>
    <t>Malaysia</t>
  </si>
  <si>
    <t>Greece</t>
    <phoneticPr fontId="11"/>
  </si>
  <si>
    <t>GR</t>
  </si>
  <si>
    <t>300</t>
    <phoneticPr fontId="8"/>
  </si>
  <si>
    <t>Mexico</t>
  </si>
  <si>
    <t>HK</t>
  </si>
  <si>
    <t>852</t>
    <phoneticPr fontId="8"/>
  </si>
  <si>
    <t>Laos</t>
  </si>
  <si>
    <t>Netherlands</t>
  </si>
  <si>
    <t>Hungary</t>
    <phoneticPr fontId="11"/>
  </si>
  <si>
    <t>HU</t>
  </si>
  <si>
    <t>Latvia</t>
  </si>
  <si>
    <t>New Zealand</t>
  </si>
  <si>
    <t>India</t>
    <phoneticPr fontId="11"/>
  </si>
  <si>
    <t>IN</t>
  </si>
  <si>
    <t>910</t>
    <phoneticPr fontId="8"/>
  </si>
  <si>
    <t>Lithuania</t>
  </si>
  <si>
    <t>Pakistan</t>
  </si>
  <si>
    <t>ID</t>
  </si>
  <si>
    <t>620</t>
    <phoneticPr fontId="8"/>
  </si>
  <si>
    <t>Luxembourg</t>
  </si>
  <si>
    <t>Philippines</t>
  </si>
  <si>
    <t>Ireland</t>
    <phoneticPr fontId="11"/>
  </si>
  <si>
    <t>IE</t>
  </si>
  <si>
    <t>Russian Fed.</t>
  </si>
  <si>
    <t>IT</t>
  </si>
  <si>
    <t>390</t>
    <phoneticPr fontId="8"/>
  </si>
  <si>
    <t>Sharjah</t>
  </si>
  <si>
    <t>Japan</t>
    <phoneticPr fontId="11"/>
  </si>
  <si>
    <t>JP</t>
  </si>
  <si>
    <t>810</t>
    <phoneticPr fontId="8"/>
  </si>
  <si>
    <t>Mozambique</t>
  </si>
  <si>
    <t>Singapore</t>
  </si>
  <si>
    <t>Laos</t>
    <phoneticPr fontId="11"/>
  </si>
  <si>
    <t>LA</t>
    <phoneticPr fontId="11"/>
  </si>
  <si>
    <t>Myanmar</t>
  </si>
  <si>
    <t>South Korea</t>
  </si>
  <si>
    <t>Latvia</t>
    <phoneticPr fontId="11"/>
  </si>
  <si>
    <t>LV</t>
  </si>
  <si>
    <t>Sri Lanka</t>
  </si>
  <si>
    <t>Lithuania</t>
    <phoneticPr fontId="11"/>
  </si>
  <si>
    <t>LT</t>
  </si>
  <si>
    <t>Sweden</t>
  </si>
  <si>
    <t>Luxembourg</t>
    <phoneticPr fontId="11"/>
  </si>
  <si>
    <t>LU</t>
  </si>
  <si>
    <t>Norway</t>
  </si>
  <si>
    <t>Taiwan</t>
  </si>
  <si>
    <t>MY</t>
  </si>
  <si>
    <t>600</t>
    <phoneticPr fontId="8"/>
  </si>
  <si>
    <t>Thailand</t>
  </si>
  <si>
    <t>MX</t>
  </si>
  <si>
    <t>520</t>
    <phoneticPr fontId="8"/>
  </si>
  <si>
    <t>Papua New Guinea</t>
  </si>
  <si>
    <t>United Kingdom</t>
  </si>
  <si>
    <t>Mozambique</t>
    <phoneticPr fontId="11"/>
  </si>
  <si>
    <t>MZ</t>
  </si>
  <si>
    <t>USA</t>
  </si>
  <si>
    <t>Myanmar</t>
    <phoneticPr fontId="11"/>
  </si>
  <si>
    <t>MM</t>
    <phoneticPr fontId="11"/>
  </si>
  <si>
    <t>Poland</t>
  </si>
  <si>
    <t>Vietnam</t>
  </si>
  <si>
    <t>Netherlands</t>
    <phoneticPr fontId="11"/>
  </si>
  <si>
    <t>NL</t>
  </si>
  <si>
    <t>310</t>
    <phoneticPr fontId="8"/>
  </si>
  <si>
    <t>Romania</t>
  </si>
  <si>
    <t>NZ</t>
  </si>
  <si>
    <t>640</t>
    <phoneticPr fontId="8"/>
  </si>
  <si>
    <t>Norway</t>
    <phoneticPr fontId="11"/>
  </si>
  <si>
    <t>NO</t>
  </si>
  <si>
    <t>PK</t>
  </si>
  <si>
    <t>920</t>
    <phoneticPr fontId="8"/>
  </si>
  <si>
    <t>Slovakia</t>
  </si>
  <si>
    <t>Papua New Guinea</t>
    <phoneticPr fontId="11"/>
  </si>
  <si>
    <t>PG</t>
    <phoneticPr fontId="11"/>
  </si>
  <si>
    <t>Slovenia</t>
  </si>
  <si>
    <t>PH</t>
  </si>
  <si>
    <t>630</t>
    <phoneticPr fontId="8"/>
  </si>
  <si>
    <t>Poland</t>
    <phoneticPr fontId="11"/>
  </si>
  <si>
    <t>PL</t>
  </si>
  <si>
    <t>Spain</t>
  </si>
  <si>
    <t>Romania</t>
    <phoneticPr fontId="11"/>
  </si>
  <si>
    <t>RO</t>
  </si>
  <si>
    <t>RU</t>
  </si>
  <si>
    <t>070</t>
    <phoneticPr fontId="8"/>
  </si>
  <si>
    <t>Sudan</t>
  </si>
  <si>
    <t>979</t>
    <phoneticPr fontId="8"/>
  </si>
  <si>
    <t>Switzerland</t>
  </si>
  <si>
    <t>SG</t>
  </si>
  <si>
    <t>650</t>
    <phoneticPr fontId="8"/>
  </si>
  <si>
    <t>Slovakia</t>
    <phoneticPr fontId="11"/>
  </si>
  <si>
    <t>SK</t>
  </si>
  <si>
    <t>Slovenia</t>
    <phoneticPr fontId="11"/>
  </si>
  <si>
    <t>SI</t>
  </si>
  <si>
    <t>Turkey</t>
  </si>
  <si>
    <t>KR</t>
  </si>
  <si>
    <t>820</t>
    <phoneticPr fontId="8"/>
  </si>
  <si>
    <t>United Arab Emirates</t>
  </si>
  <si>
    <t>Spain</t>
    <phoneticPr fontId="11"/>
  </si>
  <si>
    <t>ES</t>
  </si>
  <si>
    <t>LK</t>
  </si>
  <si>
    <t>940</t>
    <phoneticPr fontId="8"/>
  </si>
  <si>
    <t>Sudan</t>
    <phoneticPr fontId="11"/>
  </si>
  <si>
    <t>SD</t>
  </si>
  <si>
    <t>SE</t>
  </si>
  <si>
    <t>460</t>
    <phoneticPr fontId="8"/>
  </si>
  <si>
    <t>Switzerland</t>
    <phoneticPr fontId="11"/>
  </si>
  <si>
    <t>CH</t>
  </si>
  <si>
    <t>TW</t>
  </si>
  <si>
    <t>886</t>
    <phoneticPr fontId="8"/>
  </si>
  <si>
    <t>TH</t>
  </si>
  <si>
    <t>660</t>
    <phoneticPr fontId="8"/>
  </si>
  <si>
    <t>Turkey</t>
    <phoneticPr fontId="11"/>
  </si>
  <si>
    <t>TR</t>
    <phoneticPr fontId="11"/>
  </si>
  <si>
    <t>X</t>
    <phoneticPr fontId="11"/>
  </si>
  <si>
    <t>United Arab Emirates</t>
    <phoneticPr fontId="11"/>
  </si>
  <si>
    <t>AE</t>
  </si>
  <si>
    <t>440</t>
    <phoneticPr fontId="8"/>
  </si>
  <si>
    <t>US</t>
  </si>
  <si>
    <t>VN</t>
  </si>
  <si>
    <t>840</t>
    <phoneticPr fontId="8"/>
  </si>
  <si>
    <t>CK*</t>
    <phoneticPr fontId="11"/>
  </si>
  <si>
    <t>Country</t>
    <phoneticPr fontId="11"/>
  </si>
  <si>
    <t>Account type</t>
    <phoneticPr fontId="11"/>
  </si>
  <si>
    <t>01</t>
    <phoneticPr fontId="11"/>
  </si>
  <si>
    <t>Japan</t>
    <phoneticPr fontId="11"/>
  </si>
  <si>
    <t>Savings Account</t>
    <phoneticPr fontId="11"/>
  </si>
  <si>
    <t>02</t>
    <phoneticPr fontId="11"/>
  </si>
  <si>
    <t>Current Account</t>
    <phoneticPr fontId="11"/>
  </si>
  <si>
    <t>09</t>
    <phoneticPr fontId="11"/>
  </si>
  <si>
    <t>Other Account</t>
    <phoneticPr fontId="11"/>
  </si>
  <si>
    <t>01</t>
    <phoneticPr fontId="11"/>
  </si>
  <si>
    <t>US/Canada</t>
    <phoneticPr fontId="11"/>
  </si>
  <si>
    <t>Savings Account</t>
    <phoneticPr fontId="11"/>
  </si>
  <si>
    <t>02</t>
    <phoneticPr fontId="11"/>
  </si>
  <si>
    <t>Chile</t>
    <phoneticPr fontId="11"/>
  </si>
  <si>
    <t>Current Account</t>
    <phoneticPr fontId="11"/>
  </si>
  <si>
    <r>
      <t>＜</t>
    </r>
    <r>
      <rPr>
        <sz val="11"/>
        <rFont val="Arial"/>
        <family val="2"/>
      </rPr>
      <t>Table for pull-down</t>
    </r>
    <r>
      <rPr>
        <sz val="11"/>
        <rFont val="ＭＳ Ｐゴシック"/>
        <family val="3"/>
        <charset val="128"/>
      </rPr>
      <t>＞</t>
    </r>
    <phoneticPr fontId="11"/>
  </si>
  <si>
    <t>Country - Account type</t>
    <phoneticPr fontId="11"/>
  </si>
  <si>
    <t>CK*</t>
    <phoneticPr fontId="11"/>
  </si>
  <si>
    <t>＜Table for pull-down＞</t>
    <phoneticPr fontId="11"/>
  </si>
  <si>
    <t>Text</t>
    <phoneticPr fontId="11"/>
  </si>
  <si>
    <t>Payment terms</t>
    <phoneticPr fontId="11"/>
  </si>
  <si>
    <t>*Please select COS if payment is required by different methods in different currencies.</t>
    <phoneticPr fontId="11"/>
  </si>
  <si>
    <t>*支払方法が増えたら行を追加し、並び替えを行う。</t>
    <rPh sb="1" eb="3">
      <t>シハラ</t>
    </rPh>
    <rPh sb="3" eb="5">
      <t>ホウホウ</t>
    </rPh>
    <rPh sb="6" eb="7">
      <t>フ</t>
    </rPh>
    <rPh sb="10" eb="11">
      <t>ギョウ</t>
    </rPh>
    <rPh sb="12" eb="14">
      <t>ツイカ</t>
    </rPh>
    <rPh sb="16" eb="17">
      <t>ナラ</t>
    </rPh>
    <rPh sb="18" eb="19">
      <t>カ</t>
    </rPh>
    <rPh sb="21" eb="22">
      <t>オコナ</t>
    </rPh>
    <phoneticPr fontId="11"/>
  </si>
  <si>
    <t>Description</t>
    <phoneticPr fontId="11"/>
  </si>
  <si>
    <t>For</t>
    <phoneticPr fontId="11"/>
  </si>
  <si>
    <t>Text field HSCD</t>
    <phoneticPr fontId="11"/>
  </si>
  <si>
    <r>
      <t xml:space="preserve">In this field maintain the purpose of payment description or code for </t>
    </r>
    <r>
      <rPr>
        <b/>
        <sz val="11"/>
        <rFont val="Arial"/>
        <family val="2"/>
      </rPr>
      <t>Thailand</t>
    </r>
    <r>
      <rPr>
        <sz val="11"/>
        <rFont val="Arial"/>
        <family val="2"/>
      </rPr>
      <t xml:space="preserve"> COS payment.</t>
    </r>
    <phoneticPr fontId="11"/>
  </si>
  <si>
    <t>Text field HSPI</t>
    <phoneticPr fontId="11"/>
  </si>
  <si>
    <t>In this field maintain COS pick up instruction for delivery method PUCD, PUDB and PUFA for all the countries.</t>
    <phoneticPr fontId="11"/>
  </si>
  <si>
    <t>Text field HSRI</t>
    <phoneticPr fontId="11"/>
  </si>
  <si>
    <r>
      <t xml:space="preserve">The receiver ID field is used in countries </t>
    </r>
    <r>
      <rPr>
        <b/>
        <sz val="11"/>
        <rFont val="Arial"/>
        <family val="2"/>
      </rPr>
      <t>Taiwan</t>
    </r>
    <r>
      <rPr>
        <sz val="11"/>
        <rFont val="Arial"/>
        <family val="2"/>
      </rPr>
      <t xml:space="preserve"> and </t>
    </r>
    <r>
      <rPr>
        <b/>
        <sz val="11"/>
        <rFont val="Arial"/>
        <family val="2"/>
      </rPr>
      <t>India</t>
    </r>
    <r>
      <rPr>
        <sz val="11"/>
        <rFont val="Arial"/>
        <family val="2"/>
      </rPr>
      <t>. Receiver ID refers to Business ID or Personal ID of receiver.</t>
    </r>
    <phoneticPr fontId="11"/>
  </si>
  <si>
    <t>Text field HSRR</t>
    <phoneticPr fontId="11"/>
  </si>
  <si>
    <r>
      <t xml:space="preserve">The field Regulatory reporting is used in </t>
    </r>
    <r>
      <rPr>
        <b/>
        <sz val="11"/>
        <rFont val="Arial"/>
        <family val="2"/>
      </rPr>
      <t>Indonesia, China, Thailand, Korea,</t>
    </r>
    <r>
      <rPr>
        <sz val="11"/>
        <rFont val="Arial"/>
        <family val="2"/>
      </rPr>
      <t xml:space="preserve"> </t>
    </r>
    <r>
      <rPr>
        <b/>
        <sz val="11"/>
        <rFont val="Arial"/>
        <family val="2"/>
      </rPr>
      <t>Qatar</t>
    </r>
    <r>
      <rPr>
        <sz val="11"/>
        <rFont val="Arial"/>
        <family val="2"/>
      </rPr>
      <t xml:space="preserve"> and </t>
    </r>
    <r>
      <rPr>
        <b/>
        <sz val="11"/>
        <rFont val="Arial"/>
        <family val="2"/>
      </rPr>
      <t>Malaysia</t>
    </r>
    <r>
      <rPr>
        <sz val="11"/>
        <rFont val="Arial"/>
        <family val="2"/>
      </rPr>
      <t>. For Malaysia maintain the BNM/KPW code in this field.</t>
    </r>
    <phoneticPr fontId="11"/>
  </si>
  <si>
    <t>Text field HSR2</t>
    <phoneticPr fontId="11"/>
  </si>
  <si>
    <t>The field is used only in country Malaysia to capture the KPW purpose of payment description.</t>
    <phoneticPr fontId="11"/>
  </si>
  <si>
    <t>Text field HSUC</t>
    <phoneticPr fontId="11"/>
  </si>
  <si>
    <t>The field Receiver Name for RMP is used in India, maintain the Ultimate Creditor name in this field.</t>
    <phoneticPr fontId="11"/>
  </si>
  <si>
    <r>
      <t>Note</t>
    </r>
    <r>
      <rPr>
        <i/>
        <sz val="11"/>
        <rFont val="Arial"/>
        <family val="2"/>
      </rPr>
      <t>:</t>
    </r>
    <r>
      <rPr>
        <sz val="11"/>
        <rFont val="Arial"/>
        <family val="2"/>
      </rPr>
      <t xml:space="preserve">For country </t>
    </r>
    <r>
      <rPr>
        <b/>
        <i/>
        <sz val="11"/>
        <rFont val="Arial"/>
        <family val="2"/>
      </rPr>
      <t xml:space="preserve">Indonesia </t>
    </r>
    <r>
      <rPr>
        <sz val="11"/>
        <rFont val="Arial"/>
        <family val="2"/>
      </rPr>
      <t xml:space="preserve">the Regulatory Reporting field is 8 character code and it contains the </t>
    </r>
    <phoneticPr fontId="11"/>
  </si>
  <si>
    <t>following information,</t>
    <phoneticPr fontId="11"/>
  </si>
  <si>
    <t>First 2 Characters represent Beneficiary country of Residence.</t>
    <phoneticPr fontId="11"/>
  </si>
  <si>
    <t>Next 2 Characters represent Beneficiary Category.</t>
    <phoneticPr fontId="11"/>
  </si>
  <si>
    <t>Next 3 Characters represent Purpose of transfer.</t>
    <phoneticPr fontId="11"/>
  </si>
  <si>
    <t>Last 1 Character represents Beneficiary affiliation status.</t>
    <phoneticPr fontId="11"/>
  </si>
  <si>
    <t>＜Table for pull-down＞</t>
    <phoneticPr fontId="11"/>
  </si>
  <si>
    <t>Text</t>
    <phoneticPr fontId="11"/>
  </si>
  <si>
    <t>Bank Type</t>
    <phoneticPr fontId="11"/>
  </si>
  <si>
    <t>Beneficially's Correspondent Bank</t>
  </si>
  <si>
    <t>Intermediate Bank</t>
    <phoneticPr fontId="11"/>
  </si>
  <si>
    <t>2</t>
    <phoneticPr fontId="11"/>
  </si>
  <si>
    <t>Sender's Correspondent Bank</t>
    <phoneticPr fontId="11"/>
  </si>
  <si>
    <t>1</t>
    <phoneticPr fontId="11"/>
  </si>
  <si>
    <t>＜Table for pull-down＞</t>
    <phoneticPr fontId="11"/>
  </si>
  <si>
    <t>Vendor type</t>
    <phoneticPr fontId="11"/>
  </si>
  <si>
    <t>Appliedteam</t>
    <phoneticPr fontId="11"/>
  </si>
  <si>
    <t>System</t>
    <phoneticPr fontId="11"/>
  </si>
  <si>
    <t>index</t>
    <phoneticPr fontId="11"/>
  </si>
  <si>
    <t>Code</t>
    <phoneticPr fontId="11"/>
  </si>
  <si>
    <t>Listing value</t>
    <phoneticPr fontId="11"/>
  </si>
  <si>
    <t>Code</t>
    <phoneticPr fontId="11"/>
  </si>
  <si>
    <t>11120 - Freight by sea</t>
  </si>
  <si>
    <t>11120</t>
  </si>
  <si>
    <t>11130 - Freight by other modes of transportation</t>
  </si>
  <si>
    <t>11130</t>
  </si>
  <si>
    <t>12120 - Port services</t>
  </si>
  <si>
    <t>12120</t>
  </si>
  <si>
    <t>12130 - Other terminal facilities</t>
  </si>
  <si>
    <t>12130</t>
  </si>
  <si>
    <t>17010 - Inter-company settlements for off-setting payables against receivables</t>
  </si>
  <si>
    <t>17010</t>
  </si>
  <si>
    <t>00000 - Food and Live Animals</t>
  </si>
  <si>
    <t>00000</t>
  </si>
  <si>
    <t>01000 - Beverages and tobacco</t>
  </si>
  <si>
    <t>01000</t>
  </si>
  <si>
    <t>02000 - Crude Materials, inedible, except fuels</t>
  </si>
  <si>
    <t>02000</t>
  </si>
  <si>
    <t>03000 - Minerals, Fuel and Lubricants</t>
  </si>
  <si>
    <t>03000</t>
  </si>
  <si>
    <t>04000 - Animal and vegetable Oils, Fats and waxes</t>
  </si>
  <si>
    <t>04000</t>
  </si>
  <si>
    <t>05000 - Chemicals and related products, not classified elsewhere</t>
  </si>
  <si>
    <t>05000</t>
  </si>
  <si>
    <t>06000 - Manufactured Goods</t>
  </si>
  <si>
    <t>06000</t>
  </si>
  <si>
    <t>07000 - Machinery and Transport Equipment</t>
  </si>
  <si>
    <t>07000</t>
  </si>
  <si>
    <t>08000 - Miscellaneous Manufactured Articles</t>
  </si>
  <si>
    <t>08000</t>
  </si>
  <si>
    <t>09000 - Commodities and Transactions, not classified elsewhere</t>
  </si>
  <si>
    <t>09000</t>
  </si>
  <si>
    <t>11110 - Freight by air</t>
  </si>
  <si>
    <t>11110</t>
  </si>
  <si>
    <t>11210 - Passenger fare by air</t>
  </si>
  <si>
    <t>11210</t>
  </si>
  <si>
    <t>11220 - Passenger fare by sea</t>
  </si>
  <si>
    <t>11220</t>
  </si>
  <si>
    <t>11230 - Passenger fare by other modes of transportation</t>
  </si>
  <si>
    <t>11230</t>
  </si>
  <si>
    <t>12110 - Airport services</t>
  </si>
  <si>
    <t>12110</t>
  </si>
  <si>
    <t>12210 - Charter of aircraft</t>
  </si>
  <si>
    <t>12210</t>
  </si>
  <si>
    <t>12220 - Charter of ships and vessels</t>
  </si>
  <si>
    <t>12220</t>
  </si>
  <si>
    <t>12230 - Charter of other modes of transport</t>
  </si>
  <si>
    <t>12230</t>
  </si>
  <si>
    <t>12310 - Rentals/operational leases of aircraft</t>
  </si>
  <si>
    <t>12310</t>
  </si>
  <si>
    <t>12320 - Rentals/operational leases of ships and vessels</t>
  </si>
  <si>
    <t>12320</t>
  </si>
  <si>
    <t>12330 - Rentals/operational leases of other transport equipment</t>
  </si>
  <si>
    <t>12330</t>
  </si>
  <si>
    <t>12400 - Fees for Salvage Operations</t>
  </si>
  <si>
    <t>12400</t>
  </si>
  <si>
    <t>12500 - Repair and Maintenance of Aircraft, Ships and Other Transport Equipment</t>
  </si>
  <si>
    <t>12500</t>
  </si>
  <si>
    <t>13100 - Personal travel</t>
  </si>
  <si>
    <t>13100</t>
  </si>
  <si>
    <t>13200 - Business and official travel</t>
  </si>
  <si>
    <t>13200</t>
  </si>
  <si>
    <t>13300 - Travel for pilgrimage and religious observances</t>
  </si>
  <si>
    <t>13300</t>
  </si>
  <si>
    <t>13400 - Travel for medical treatment</t>
  </si>
  <si>
    <t>13400</t>
  </si>
  <si>
    <t>13500 - Education</t>
  </si>
  <si>
    <t>13500</t>
  </si>
  <si>
    <t>14110 - Direct investment income***</t>
  </si>
  <si>
    <t>14110</t>
  </si>
  <si>
    <t>14120 - Portfolio investment income***</t>
  </si>
  <si>
    <t>14120</t>
  </si>
  <si>
    <t>14130 - Retained earnings</t>
  </si>
  <si>
    <t>14130</t>
  </si>
  <si>
    <t>14210 - Interest paid to/received from related non-resident company</t>
  </si>
  <si>
    <t>14210</t>
  </si>
  <si>
    <t>14220 - Interest paid to/received from non-related non-resident company</t>
  </si>
  <si>
    <t>14220</t>
  </si>
  <si>
    <t>14230 - Interest paid to/received from non-residents on deposits/negotiable instruments ***</t>
  </si>
  <si>
    <t>14230</t>
  </si>
  <si>
    <t>14240 - Interest paid to/received from non-residents on invest in bonds/notes ***</t>
  </si>
  <si>
    <t>14240</t>
  </si>
  <si>
    <t>14250 - Interest paid to/received from non-residents on money market instruments ***</t>
  </si>
  <si>
    <t>14250</t>
  </si>
  <si>
    <t>14300 - Remuneration for Employees</t>
  </si>
  <si>
    <t>14300</t>
  </si>
  <si>
    <t>15100 - Malaysian government offices abroad and foreign offices in Malaysia</t>
  </si>
  <si>
    <t>15100</t>
  </si>
  <si>
    <t>15200 - International organisations</t>
  </si>
  <si>
    <t>15200</t>
  </si>
  <si>
    <t>15300 - Trade missions</t>
  </si>
  <si>
    <t>15300</t>
  </si>
  <si>
    <t>15400 - Commission &amp; other charges relating to financing obligations of the Malaysian Government</t>
  </si>
  <si>
    <t>15400</t>
  </si>
  <si>
    <t>15500 - BNM minting of coins and printing of notes</t>
  </si>
  <si>
    <t>15500</t>
  </si>
  <si>
    <t>16100 - Communication services</t>
  </si>
  <si>
    <t>16100</t>
  </si>
  <si>
    <t>16200 - Construction and installation services</t>
  </si>
  <si>
    <t>16200</t>
  </si>
  <si>
    <t>16311 - payment or contributions on high risk insurance/takaful relating to fire, marine, aviation, etc.</t>
  </si>
  <si>
    <t>16311</t>
  </si>
  <si>
    <t>16312 - payments or contributions paid/received on other general insurance/takaful.</t>
  </si>
  <si>
    <t>16312</t>
  </si>
  <si>
    <t>16313 - payment or contributions on life insurance/family takaful</t>
  </si>
  <si>
    <t>16313</t>
  </si>
  <si>
    <t>16314 - payments or contributions paid/received on reinsurance/retakaful.</t>
  </si>
  <si>
    <t>16314</t>
  </si>
  <si>
    <t>16315 - payment or contributionon insurance/takaful on goods in the process of being exported/imported.</t>
  </si>
  <si>
    <t>16315</t>
  </si>
  <si>
    <t>16321 - Claims settlements on high risk insurance/takaful relating to fire, marine, aviation, etc.</t>
  </si>
  <si>
    <t>16321</t>
  </si>
  <si>
    <t>16322 - Claims settlements on other general insurance/takaful</t>
  </si>
  <si>
    <t>16322</t>
  </si>
  <si>
    <t>16323 - Claims on life insurance/family takaful</t>
  </si>
  <si>
    <t>16323</t>
  </si>
  <si>
    <t>16324 - Claims paid/received on reinsurance/retakaful</t>
  </si>
  <si>
    <t>16324</t>
  </si>
  <si>
    <t>16325 - Claims on insurance/takaful on goods</t>
  </si>
  <si>
    <t>16325</t>
  </si>
  <si>
    <t>16400 - Financial services</t>
  </si>
  <si>
    <t>16400</t>
  </si>
  <si>
    <t>16500 - Computer and information services</t>
  </si>
  <si>
    <t>16500</t>
  </si>
  <si>
    <t>16600 - Royalties and licence fees</t>
  </si>
  <si>
    <t>16600</t>
  </si>
  <si>
    <t>16710 - Merchanting trade</t>
  </si>
  <si>
    <t>16710</t>
  </si>
  <si>
    <t>16720 - Sharing of administrative expenses</t>
  </si>
  <si>
    <t>16720</t>
  </si>
  <si>
    <t>16730 - Research and development</t>
  </si>
  <si>
    <t>16730</t>
  </si>
  <si>
    <t>16740 - Architectural, engineering, and other technical services</t>
  </si>
  <si>
    <t>16740</t>
  </si>
  <si>
    <t>16750 - Agricultural, mining, and on-site processing</t>
  </si>
  <si>
    <t>16750</t>
  </si>
  <si>
    <t>16760 - Business services</t>
  </si>
  <si>
    <t>16760</t>
  </si>
  <si>
    <t>16771 - Legal services</t>
  </si>
  <si>
    <t>16771</t>
  </si>
  <si>
    <t>16772 - Accounting services</t>
  </si>
  <si>
    <t>16772</t>
  </si>
  <si>
    <t>16773 - Management consulting services</t>
  </si>
  <si>
    <t>16773</t>
  </si>
  <si>
    <t>16780 - Rental services</t>
  </si>
  <si>
    <t>16780</t>
  </si>
  <si>
    <t>16800 - Personal, cultural and recreational services</t>
  </si>
  <si>
    <t>16800</t>
  </si>
  <si>
    <t>16900 - Other services transactions (Non-Interest Expenses)</t>
  </si>
  <si>
    <t>16900</t>
  </si>
  <si>
    <t>16910 - Refunds relating to services transactions</t>
  </si>
  <si>
    <t>16910</t>
  </si>
  <si>
    <t>17020 - Transfers by companies to/from its own current account overseas***</t>
  </si>
  <si>
    <t>17020</t>
  </si>
  <si>
    <t>17070 - Transfer by a resident (exclude bank) to/from current account overseas of another resident company.***</t>
  </si>
  <si>
    <t>17070</t>
  </si>
  <si>
    <t>21110 - Grants, aid, donations and unclaimed monies</t>
  </si>
  <si>
    <t>21110</t>
  </si>
  <si>
    <t>21120 - Pension, gratuity</t>
  </si>
  <si>
    <t>21120</t>
  </si>
  <si>
    <t>21130 - Taxes, stamp duties, fines, fees for fishing rights and carrier registration</t>
  </si>
  <si>
    <t>21130</t>
  </si>
  <si>
    <t>21140 - Compensation and pledging</t>
  </si>
  <si>
    <t>21140</t>
  </si>
  <si>
    <t>21210 - Grants and gifts</t>
  </si>
  <si>
    <t>21210</t>
  </si>
  <si>
    <t>21220 - Workers' remittances</t>
  </si>
  <si>
    <t>21220</t>
  </si>
  <si>
    <t>21222 - Repayment of principal to/by non-resident on short-term trade credit for goods</t>
  </si>
  <si>
    <t>21222</t>
  </si>
  <si>
    <t>21230 - Legacies, compensations and prizes</t>
  </si>
  <si>
    <t>21230</t>
  </si>
  <si>
    <t>22130 - Other Government transfers</t>
  </si>
  <si>
    <t>22130</t>
  </si>
  <si>
    <t>22220 - Migrant transfer ***</t>
  </si>
  <si>
    <t>22220</t>
  </si>
  <si>
    <t>22230 - Other transfers***</t>
  </si>
  <si>
    <t>22230</t>
  </si>
  <si>
    <t>23000 - Acquisition/ disposal of non-produced, non-financial assets</t>
  </si>
  <si>
    <t>23000</t>
  </si>
  <si>
    <t>31111 - Extension to/receipt (drawdown) from non-resident of long-term term loan</t>
  </si>
  <si>
    <t>31111</t>
  </si>
  <si>
    <t>31112 - Repayment of principal to/by non-resident on long-term term loan</t>
  </si>
  <si>
    <t>31112</t>
  </si>
  <si>
    <t>31113 - Prepayment of principal to/by non-resident on long-term term loan</t>
  </si>
  <si>
    <t>31113</t>
  </si>
  <si>
    <t>31121 - Extension to/receipt (drawdown) from non-resident of short-term term loan</t>
  </si>
  <si>
    <t>31121</t>
  </si>
  <si>
    <t>31122 - Repayment of principal to/by non-resident on short-term term loan</t>
  </si>
  <si>
    <t>31122</t>
  </si>
  <si>
    <t>31123 - Prepayment of principal to/by non-resident on short-term term loan</t>
  </si>
  <si>
    <t>31123</t>
  </si>
  <si>
    <t>31211 - Extension to/receipt from non-resident of long-term trade credit for goods</t>
  </si>
  <si>
    <t>31211</t>
  </si>
  <si>
    <t>31212 - Repayment of principal to/by non-resident on long-term trade credit for goods</t>
  </si>
  <si>
    <t>31212</t>
  </si>
  <si>
    <t>31213 - Prepayment of principal to/by non-resident on long-term trade credit for goods</t>
  </si>
  <si>
    <t>31213</t>
  </si>
  <si>
    <t>31214 - Extension to/receipt from non-resident of long-term trade credit for services</t>
  </si>
  <si>
    <t>31214</t>
  </si>
  <si>
    <t>31215 - Repayment of principal to/by non-resident on long-term trade credit for services</t>
  </si>
  <si>
    <t>31215</t>
  </si>
  <si>
    <t>31216 - Prepayment of principal to/by non-resident on long-term trade credit for services</t>
  </si>
  <si>
    <t>31216</t>
  </si>
  <si>
    <t>31221 - Extension to/receipt from non-resident of short-term trade credit for goods</t>
  </si>
  <si>
    <t>31221</t>
  </si>
  <si>
    <t>31223 - Prepayment of principal to/by non-resident on short-term trade credit for goods</t>
  </si>
  <si>
    <t>31223</t>
  </si>
  <si>
    <t>31224 - Extension to/receipt from non-resident of short-term trade credit for services</t>
  </si>
  <si>
    <t>31224</t>
  </si>
  <si>
    <t>31225 - Repayment of principal to/by non-resident on short-term trade credit for services</t>
  </si>
  <si>
    <t>31225</t>
  </si>
  <si>
    <t>31226 - Prepayment of principal to/by non-resident on short-term trade credit for services</t>
  </si>
  <si>
    <t>31226</t>
  </si>
  <si>
    <t>31311 - Issuance on Non-participating redeemable preference shares (non-participating RPS)</t>
  </si>
  <si>
    <t>31311</t>
  </si>
  <si>
    <t>31312 - Redemption on Non-participating redeemable preference shares (non-participating RPS)</t>
  </si>
  <si>
    <t>31312</t>
  </si>
  <si>
    <t>31411 - Financial lease extension to/receipt from non-resident</t>
  </si>
  <si>
    <t>31411</t>
  </si>
  <si>
    <t>31412 - Repayment of financial lease to/receipt from non-resident</t>
  </si>
  <si>
    <t>31412</t>
  </si>
  <si>
    <t>31413 - Prepayment of financial lease to/receipt from non-resident</t>
  </si>
  <si>
    <t>31413</t>
  </si>
  <si>
    <t>31511 - Credit facilities extension to/receipt from non-resident</t>
  </si>
  <si>
    <t>31511</t>
  </si>
  <si>
    <t>31512 - Repayment of credit facilities to/receipt from non-resident</t>
  </si>
  <si>
    <t>31512</t>
  </si>
  <si>
    <t>31513 - Prepayment of credit facilities to/receipt from non-resident</t>
  </si>
  <si>
    <t>31513</t>
  </si>
  <si>
    <t>31911 - Extension to/receipt from non-resident of other long-term loan facilities</t>
  </si>
  <si>
    <t>31911</t>
  </si>
  <si>
    <t>31912 - Repayment of other long-term loan facilities to/by non-resident</t>
  </si>
  <si>
    <t>31912</t>
  </si>
  <si>
    <t>31913 - Prepayment of other long-term loan facilities to/by non-resident</t>
  </si>
  <si>
    <t>31913</t>
  </si>
  <si>
    <t>31921 - Extension to/receipt from non-resident of other short-term loan facilities</t>
  </si>
  <si>
    <t>31921</t>
  </si>
  <si>
    <t>31922 - Repayment of other short-term loan facilities to/by non-resident</t>
  </si>
  <si>
    <t>31922</t>
  </si>
  <si>
    <t>31923 - Prepayment of other short-term loan facilities to/by non-resident</t>
  </si>
  <si>
    <t>31923</t>
  </si>
  <si>
    <t>34000 - Subscriptions/Contributions to/Reimbursement from International Organisations</t>
  </si>
  <si>
    <t>34000</t>
  </si>
  <si>
    <t>35110 - Equity Investment in and existing entity***</t>
  </si>
  <si>
    <t>35110</t>
  </si>
  <si>
    <t>35120 - Equity Investment in new entity***</t>
  </si>
  <si>
    <t>35120</t>
  </si>
  <si>
    <t>35200 - Liquidation of investment</t>
  </si>
  <si>
    <t>35200</t>
  </si>
  <si>
    <t>35300 - Head office account in branches (capital to/received by branches with no repayment obligation)</t>
  </si>
  <si>
    <t>35300</t>
  </si>
  <si>
    <t>36110 - Corporate Stocks and Shares issued by residents in domestic capital market</t>
  </si>
  <si>
    <t>36110</t>
  </si>
  <si>
    <t>36120 - Corporate Stocks and Shares issued by residents in international markets***</t>
  </si>
  <si>
    <t>36120</t>
  </si>
  <si>
    <t>36130 - Corporate Stocks and Shares issued by non-residents***</t>
  </si>
  <si>
    <t>36130</t>
  </si>
  <si>
    <t>36210 - Bonds and Notes issued by residents in domestic capital market***</t>
  </si>
  <si>
    <t>36210</t>
  </si>
  <si>
    <t>36220 - Bonds and Notes issued by residents in international markets***</t>
  </si>
  <si>
    <t>36220</t>
  </si>
  <si>
    <t>36230 - Bonds and Notes issued by non-residents***</t>
  </si>
  <si>
    <t>36230</t>
  </si>
  <si>
    <t>36310 - Money Market Instruments issued by residents in domestic capital market***</t>
  </si>
  <si>
    <t>36310</t>
  </si>
  <si>
    <t>36320 - Money Market Instruments issued by residents in international markets***</t>
  </si>
  <si>
    <t>36320</t>
  </si>
  <si>
    <t>36330 - Money Market Instruments issued by non-residents***</t>
  </si>
  <si>
    <t>36330</t>
  </si>
  <si>
    <t>36410 - Purchase/sale of Malaysian Government securities</t>
  </si>
  <si>
    <t>36410</t>
  </si>
  <si>
    <t>36420 - Purchase/sale of Foreign Government securities</t>
  </si>
  <si>
    <t>36420</t>
  </si>
  <si>
    <t>39110 - Purchase/sale of real estate in Malaysia***</t>
  </si>
  <si>
    <t>39110</t>
  </si>
  <si>
    <t>39120 - Purchase/sale of real estate abroad***</t>
  </si>
  <si>
    <t>39120</t>
  </si>
  <si>
    <t>39210 - Placement/withdrawal of deposits of residents with/from financial institutions abroad</t>
  </si>
  <si>
    <t>39210</t>
  </si>
  <si>
    <t>39220 - Placement/withdrawal of deposits of residents with/from offshore financial institutions in Labuan</t>
  </si>
  <si>
    <t>39220</t>
  </si>
  <si>
    <t>Please enter the data this line</t>
    <phoneticPr fontId="11"/>
  </si>
  <si>
    <t>Basic Information</t>
    <phoneticPr fontId="11"/>
  </si>
  <si>
    <t>Mode</t>
    <phoneticPr fontId="11"/>
  </si>
  <si>
    <t>NA Broker</t>
    <phoneticPr fontId="11"/>
  </si>
  <si>
    <t>Alternative Payee</t>
    <phoneticPr fontId="11"/>
  </si>
  <si>
    <t>Year(YYYY)</t>
    <phoneticPr fontId="11"/>
  </si>
  <si>
    <t>Month(MM)</t>
    <phoneticPr fontId="11"/>
  </si>
  <si>
    <t>Day(DD)</t>
    <phoneticPr fontId="11"/>
  </si>
  <si>
    <t>SWIFT Code</t>
    <phoneticPr fontId="11"/>
  </si>
  <si>
    <t>IBAN</t>
    <phoneticPr fontId="11"/>
  </si>
  <si>
    <t>Existence or nonexistence of Correspondent Bank</t>
    <phoneticPr fontId="11"/>
  </si>
  <si>
    <t>MLDB – Mail to Debtor</t>
    <phoneticPr fontId="11"/>
  </si>
  <si>
    <t>RGDB – Register post to Debtor</t>
    <phoneticPr fontId="11"/>
  </si>
  <si>
    <t>CRCD – Courier to Creditor</t>
    <phoneticPr fontId="11"/>
  </si>
  <si>
    <t>RGCD - Register post to Creditor</t>
    <phoneticPr fontId="11"/>
  </si>
  <si>
    <t>CRFA - Courier to Financial Agent　(third-party)</t>
    <phoneticPr fontId="11"/>
  </si>
  <si>
    <t>RGFA – Registered post to Financial Agent 　(third party)</t>
    <phoneticPr fontId="11"/>
  </si>
  <si>
    <t>PUDB – Pick up by Debtor</t>
    <phoneticPr fontId="11"/>
  </si>
  <si>
    <t>PUFA – Pick up by Financial Agent (third party)</t>
    <phoneticPr fontId="11"/>
  </si>
  <si>
    <t>UK</t>
  </si>
  <si>
    <t>ZA</t>
  </si>
  <si>
    <t>AR</t>
  </si>
  <si>
    <t>ARS</t>
  </si>
  <si>
    <t>CLP</t>
  </si>
  <si>
    <t>MXN</t>
  </si>
  <si>
    <t>CHF</t>
  </si>
  <si>
    <t>CZK</t>
  </si>
  <si>
    <t>DKK</t>
  </si>
  <si>
    <t>EGP</t>
  </si>
  <si>
    <t>HUF</t>
  </si>
  <si>
    <t>PLN</t>
  </si>
  <si>
    <t>SEK</t>
  </si>
  <si>
    <t>Postal Code ( 10 )</t>
  </si>
  <si>
    <t>Telephone ( 16 )</t>
  </si>
  <si>
    <t>City ( 40 )</t>
  </si>
  <si>
    <t>Bank Account Number ( 18 )</t>
  </si>
  <si>
    <t xml:space="preserve">Currency               </t>
  </si>
  <si>
    <t>Cr Memo terms ( 4 )</t>
  </si>
  <si>
    <t>Bank Code (15 )</t>
  </si>
  <si>
    <t>Bank Account Number (35 )</t>
  </si>
  <si>
    <t>E-Mail 4  ( 241 )</t>
  </si>
  <si>
    <t>E-Mail 5  ( 241 )</t>
  </si>
  <si>
    <t>Vender Name ( 80 )</t>
  </si>
  <si>
    <t>Vendor Information</t>
  </si>
  <si>
    <t>Bank Details</t>
  </si>
  <si>
    <t>Bank 1</t>
  </si>
  <si>
    <t>Bank 2</t>
  </si>
  <si>
    <t>Payment data</t>
  </si>
  <si>
    <t>Control</t>
  </si>
  <si>
    <r>
      <t xml:space="preserve">For input </t>
    </r>
    <r>
      <rPr>
        <b/>
        <sz val="18"/>
        <color theme="4" tint="-0.249977111117893"/>
        <rFont val="Arial"/>
        <family val="2"/>
      </rPr>
      <t>Bank 2</t>
    </r>
    <r>
      <rPr>
        <b/>
        <sz val="18"/>
        <rFont val="Arial"/>
        <family val="2"/>
      </rPr>
      <t xml:space="preserve"> and </t>
    </r>
    <r>
      <rPr>
        <b/>
        <sz val="18"/>
        <color theme="4" tint="-0.249977111117893"/>
        <rFont val="Arial"/>
        <family val="2"/>
      </rPr>
      <t>Correspondent Bank Details</t>
    </r>
    <r>
      <rPr>
        <b/>
        <sz val="18"/>
        <rFont val="Arial"/>
        <family val="2"/>
      </rPr>
      <t xml:space="preserve"> ----&gt; Go next Sheet</t>
    </r>
  </si>
  <si>
    <r>
      <t xml:space="preserve">Items ( maximum number of calacters)                   </t>
    </r>
    <r>
      <rPr>
        <b/>
        <sz val="10"/>
        <color theme="4" tint="-0.249977111117893"/>
        <rFont val="Arial"/>
        <family val="2"/>
      </rPr>
      <t xml:space="preserve">         </t>
    </r>
    <r>
      <rPr>
        <b/>
        <sz val="10"/>
        <color indexed="18"/>
        <rFont val="Arial"/>
        <family val="2"/>
      </rPr>
      <t/>
    </r>
  </si>
  <si>
    <t>Applicant</t>
  </si>
  <si>
    <t>Approver</t>
  </si>
  <si>
    <t>Office Name</t>
  </si>
  <si>
    <t>1st Line of Address - Street  ( 60 )</t>
  </si>
  <si>
    <t>2nd Line of Address - additional  ( 40 )</t>
  </si>
  <si>
    <t>3rd Line of Address - additional  ( 40 )</t>
  </si>
  <si>
    <r>
      <t xml:space="preserve">Country  </t>
    </r>
    <r>
      <rPr>
        <b/>
        <sz val="10"/>
        <color theme="4" tint="-0.249977111117893"/>
        <rFont val="Arial"/>
        <family val="2"/>
      </rPr>
      <t xml:space="preserve">select          </t>
    </r>
    <r>
      <rPr>
        <b/>
        <sz val="10"/>
        <rFont val="Arial"/>
        <family val="2"/>
      </rPr>
      <t xml:space="preserve">                            </t>
    </r>
  </si>
  <si>
    <t>＃</t>
  </si>
  <si>
    <r>
      <t xml:space="preserve">System  </t>
    </r>
    <r>
      <rPr>
        <b/>
        <sz val="10"/>
        <color theme="4" tint="-0.249977111117893"/>
        <rFont val="Arial"/>
        <family val="2"/>
      </rPr>
      <t xml:space="preserve">select       </t>
    </r>
    <r>
      <rPr>
        <b/>
        <sz val="10"/>
        <rFont val="Arial"/>
        <family val="2"/>
      </rPr>
      <t xml:space="preserve">     </t>
    </r>
  </si>
  <si>
    <r>
      <t xml:space="preserve">Bank Country  </t>
    </r>
    <r>
      <rPr>
        <b/>
        <sz val="10"/>
        <color theme="4" tint="-0.249977111117893"/>
        <rFont val="Arial"/>
        <family val="2"/>
      </rPr>
      <t xml:space="preserve">select  </t>
    </r>
    <r>
      <rPr>
        <b/>
        <sz val="10"/>
        <rFont val="Arial"/>
        <family val="2"/>
      </rPr>
      <t xml:space="preserve">                                 </t>
    </r>
  </si>
  <si>
    <r>
      <t xml:space="preserve">Payment terms  </t>
    </r>
    <r>
      <rPr>
        <b/>
        <sz val="10"/>
        <color theme="4" tint="-0.249977111117893"/>
        <rFont val="Arial"/>
        <family val="2"/>
      </rPr>
      <t xml:space="preserve">select  </t>
    </r>
    <r>
      <rPr>
        <b/>
        <sz val="10"/>
        <color theme="1"/>
        <rFont val="Arial"/>
        <family val="2"/>
      </rPr>
      <t xml:space="preserve">                         </t>
    </r>
  </si>
  <si>
    <t>E-Mail 2 - Applicant's group/team ( 241 )</t>
  </si>
  <si>
    <t>Account Holder Name ( 40 )  / VN ( 35 )</t>
  </si>
  <si>
    <t>Input Guide</t>
  </si>
  <si>
    <t>Tick right check box if applicable</t>
  </si>
  <si>
    <t>for US/CA only</t>
  </si>
  <si>
    <t>Simple chinese is required for CN
Half width Katakana is required for JP</t>
  </si>
  <si>
    <t>CHK</t>
  </si>
  <si>
    <t>Local Bank Code
 - Bank Code + Branch Code</t>
  </si>
  <si>
    <t>Bank Account Number - additional  ( 20 )</t>
  </si>
  <si>
    <t>Account Holder Name - additional ( 15 )</t>
  </si>
  <si>
    <t xml:space="preserve">Correspondent Bank 1  </t>
  </si>
  <si>
    <t xml:space="preserve">Correspondent Bank 2 </t>
  </si>
  <si>
    <r>
      <t xml:space="preserve">Type </t>
    </r>
    <r>
      <rPr>
        <b/>
        <sz val="10"/>
        <color theme="4" tint="-0.249977111117893"/>
        <rFont val="Arial"/>
        <family val="2"/>
      </rPr>
      <t>select</t>
    </r>
  </si>
  <si>
    <r>
      <t xml:space="preserve">Country </t>
    </r>
    <r>
      <rPr>
        <b/>
        <sz val="10"/>
        <color theme="4" tint="-0.249977111117893"/>
        <rFont val="Arial"/>
        <family val="2"/>
      </rPr>
      <t xml:space="preserve">select   </t>
    </r>
    <r>
      <rPr>
        <b/>
        <sz val="10"/>
        <rFont val="Arial"/>
        <family val="2"/>
      </rPr>
      <t xml:space="preserve">                                        </t>
    </r>
  </si>
  <si>
    <t>Bank Name and Branch Name  (40 )</t>
  </si>
  <si>
    <t>State - Region Code ( 3 )</t>
  </si>
  <si>
    <t xml:space="preserve">Mandatory if 10 is ticked </t>
  </si>
  <si>
    <t>ERP</t>
  </si>
  <si>
    <t>Flamingo</t>
  </si>
  <si>
    <t>Success Factor</t>
  </si>
  <si>
    <t>Employee</t>
  </si>
  <si>
    <t>Group</t>
  </si>
  <si>
    <t>4</t>
  </si>
  <si>
    <t>MLCD – Mail to Creditor *Default Delivery Method for HK/SG/MY/AU/LK</t>
  </si>
  <si>
    <r>
      <t>CRDB – Courier to Debtor  *</t>
    </r>
    <r>
      <rPr>
        <b/>
        <u/>
        <sz val="10"/>
        <rFont val="Arial"/>
        <family val="2"/>
      </rPr>
      <t>Default</t>
    </r>
    <r>
      <rPr>
        <b/>
        <sz val="10"/>
        <rFont val="Arial"/>
        <family val="2"/>
      </rPr>
      <t xml:space="preserve"> Delivery Method for PH/IN/BD  *CRDB must be registered for </t>
    </r>
    <r>
      <rPr>
        <b/>
        <u/>
        <sz val="10"/>
        <rFont val="Arial"/>
        <family val="2"/>
      </rPr>
      <t>bundling check for US</t>
    </r>
  </si>
  <si>
    <t>PUCD – Pick up by creditor *PUCD must be registered for TH</t>
  </si>
  <si>
    <r>
      <t xml:space="preserve">101 –Bundling Check for Canada *101 must be registered for </t>
    </r>
    <r>
      <rPr>
        <b/>
        <u/>
        <sz val="10"/>
        <rFont val="Arial"/>
        <family val="2"/>
      </rPr>
      <t>bundling check for CA</t>
    </r>
  </si>
  <si>
    <t>COS Delivery Service Method</t>
  </si>
  <si>
    <t>MLFA – Mail to Financial Agent</t>
  </si>
  <si>
    <t>Apply Date</t>
  </si>
  <si>
    <t>FA00</t>
  </si>
  <si>
    <t>ACH-pay on the 10th/20th/end of the month</t>
  </si>
  <si>
    <t>FB00</t>
  </si>
  <si>
    <t>Brokerage Check-pay on 10th/20th/end of the month</t>
  </si>
  <si>
    <t>FC00</t>
  </si>
  <si>
    <t>COS-CC-pay on the 10th/20th/end of the month</t>
  </si>
  <si>
    <t>FD00</t>
  </si>
  <si>
    <t>Direct Debit-pay on the 10th/20th/end of the month</t>
  </si>
  <si>
    <t>FF00</t>
  </si>
  <si>
    <t>Manual Transfer-pay on 10th/20th/end of the month</t>
  </si>
  <si>
    <t>FK00</t>
  </si>
  <si>
    <t>COS-BC-pay on the 10th/20th/end of the month</t>
  </si>
  <si>
    <t>FM00</t>
  </si>
  <si>
    <t>Manual Check-pay on 10th/20th/end of the month</t>
  </si>
  <si>
    <t>FR00</t>
  </si>
  <si>
    <t>RTGS-pay on the 10th/20th/end of the month</t>
  </si>
  <si>
    <t>FS00</t>
  </si>
  <si>
    <t>SEPA-pay on the 10th/20th/end of the month</t>
  </si>
  <si>
    <t>FT00</t>
  </si>
  <si>
    <t>TT-o.s. pay on the 10th/20th/end of the month</t>
  </si>
  <si>
    <t>01</t>
  </si>
  <si>
    <t>02</t>
  </si>
  <si>
    <t>Crcy</t>
  </si>
  <si>
    <t>ISO</t>
  </si>
  <si>
    <t>ADP</t>
  </si>
  <si>
    <t>AED</t>
  </si>
  <si>
    <t>AFA</t>
  </si>
  <si>
    <t>AFN</t>
  </si>
  <si>
    <t>ALL</t>
  </si>
  <si>
    <t>AMD</t>
  </si>
  <si>
    <t>ANG</t>
  </si>
  <si>
    <t>AOA</t>
  </si>
  <si>
    <t>AON</t>
  </si>
  <si>
    <t>AOR</t>
  </si>
  <si>
    <t>ATS</t>
  </si>
  <si>
    <t>AUD</t>
  </si>
  <si>
    <t>AWG</t>
  </si>
  <si>
    <t>AZM</t>
  </si>
  <si>
    <t>AZN</t>
  </si>
  <si>
    <t>BAM</t>
  </si>
  <si>
    <t>BBD</t>
  </si>
  <si>
    <t>BDT</t>
  </si>
  <si>
    <t>BEF</t>
  </si>
  <si>
    <t>BGN</t>
  </si>
  <si>
    <t>BHD</t>
  </si>
  <si>
    <t>BIF</t>
  </si>
  <si>
    <t>BMD</t>
  </si>
  <si>
    <t>BND</t>
  </si>
  <si>
    <t>BOB</t>
  </si>
  <si>
    <t>BRL</t>
  </si>
  <si>
    <t>BSD</t>
  </si>
  <si>
    <t>BTN</t>
  </si>
  <si>
    <t>BWP</t>
  </si>
  <si>
    <t>BYB</t>
  </si>
  <si>
    <t>BYN</t>
  </si>
  <si>
    <t>BYR</t>
  </si>
  <si>
    <t>BZD</t>
  </si>
  <si>
    <t>CAD</t>
  </si>
  <si>
    <t>CDF</t>
  </si>
  <si>
    <t>CFP</t>
  </si>
  <si>
    <t>XPF</t>
  </si>
  <si>
    <t>CNY</t>
  </si>
  <si>
    <t>COP</t>
  </si>
  <si>
    <t>CRC</t>
  </si>
  <si>
    <t>CSD</t>
  </si>
  <si>
    <t>CUC</t>
  </si>
  <si>
    <t>CUP</t>
  </si>
  <si>
    <t>CVE</t>
  </si>
  <si>
    <t>CYP</t>
  </si>
  <si>
    <t>DEM</t>
  </si>
  <si>
    <t>DEM3</t>
  </si>
  <si>
    <t>DJF</t>
  </si>
  <si>
    <t>DOP</t>
  </si>
  <si>
    <t>DZD</t>
  </si>
  <si>
    <t>ECS</t>
  </si>
  <si>
    <t>EEK</t>
  </si>
  <si>
    <t>ERN</t>
  </si>
  <si>
    <t>ESP</t>
  </si>
  <si>
    <t>ETB</t>
  </si>
  <si>
    <t>EUR</t>
  </si>
  <si>
    <t>FIM</t>
  </si>
  <si>
    <t>FJD</t>
  </si>
  <si>
    <t>FKP</t>
  </si>
  <si>
    <t>FRF</t>
  </si>
  <si>
    <t>GBP</t>
  </si>
  <si>
    <t>GEL</t>
  </si>
  <si>
    <t>GHC</t>
  </si>
  <si>
    <t>GHS</t>
  </si>
  <si>
    <t>GIP</t>
  </si>
  <si>
    <t>GMD</t>
  </si>
  <si>
    <t>GNF</t>
  </si>
  <si>
    <t>GRD</t>
  </si>
  <si>
    <t>GTQ</t>
  </si>
  <si>
    <t>GWP</t>
  </si>
  <si>
    <t>GYD</t>
  </si>
  <si>
    <t>HKD</t>
  </si>
  <si>
    <t>HNL</t>
  </si>
  <si>
    <t>HRK</t>
  </si>
  <si>
    <t>HTG</t>
  </si>
  <si>
    <t>IDR</t>
  </si>
  <si>
    <t>IEP</t>
  </si>
  <si>
    <t>ILS</t>
  </si>
  <si>
    <t>INR</t>
  </si>
  <si>
    <t>IQD</t>
  </si>
  <si>
    <t>IRR</t>
  </si>
  <si>
    <t>ISK</t>
  </si>
  <si>
    <t>ITL</t>
  </si>
  <si>
    <t>JMD</t>
  </si>
  <si>
    <t>JOD</t>
  </si>
  <si>
    <t>JPY</t>
  </si>
  <si>
    <t>KES</t>
  </si>
  <si>
    <t>KGS</t>
  </si>
  <si>
    <t>KHR</t>
  </si>
  <si>
    <t>KMF</t>
  </si>
  <si>
    <t>KPW</t>
  </si>
  <si>
    <t>KRW</t>
  </si>
  <si>
    <t>KWD</t>
  </si>
  <si>
    <t>KYD</t>
  </si>
  <si>
    <t>KZT</t>
  </si>
  <si>
    <t>LAK</t>
  </si>
  <si>
    <t>LBP</t>
  </si>
  <si>
    <t>LKR</t>
  </si>
  <si>
    <t>LRD</t>
  </si>
  <si>
    <t>LSL</t>
  </si>
  <si>
    <t>LTL</t>
  </si>
  <si>
    <t>LUF</t>
  </si>
  <si>
    <t>LVL</t>
  </si>
  <si>
    <t>LYD</t>
  </si>
  <si>
    <t>MAD</t>
  </si>
  <si>
    <t>MDL</t>
  </si>
  <si>
    <t>MGA</t>
  </si>
  <si>
    <t>MGF</t>
  </si>
  <si>
    <t>MKD</t>
  </si>
  <si>
    <t>MMK</t>
  </si>
  <si>
    <t>MNT</t>
  </si>
  <si>
    <t>MOP</t>
  </si>
  <si>
    <t>MRO</t>
  </si>
  <si>
    <t>MTL</t>
  </si>
  <si>
    <t>MUR</t>
  </si>
  <si>
    <t>MVR</t>
  </si>
  <si>
    <t>MWK</t>
  </si>
  <si>
    <t>MYR</t>
  </si>
  <si>
    <t>MZM</t>
  </si>
  <si>
    <t>MZN</t>
  </si>
  <si>
    <t>NAD</t>
  </si>
  <si>
    <t>NGN</t>
  </si>
  <si>
    <t>NIO</t>
  </si>
  <si>
    <t>NLG</t>
  </si>
  <si>
    <t>NOK</t>
  </si>
  <si>
    <t>NPR</t>
  </si>
  <si>
    <t>NZD</t>
  </si>
  <si>
    <t>NZD5</t>
  </si>
  <si>
    <t>OMR</t>
  </si>
  <si>
    <t>PAB</t>
  </si>
  <si>
    <t>PEN</t>
  </si>
  <si>
    <t>PGK</t>
  </si>
  <si>
    <t>PHP</t>
  </si>
  <si>
    <t>PKR</t>
  </si>
  <si>
    <t>PTE</t>
  </si>
  <si>
    <t>PYG</t>
  </si>
  <si>
    <t>QAR</t>
  </si>
  <si>
    <t>RMB</t>
  </si>
  <si>
    <t>ROL</t>
  </si>
  <si>
    <t>RON</t>
  </si>
  <si>
    <t>RSD</t>
  </si>
  <si>
    <t>RUB</t>
  </si>
  <si>
    <t>RWF</t>
  </si>
  <si>
    <t>SAR</t>
  </si>
  <si>
    <t>SBD</t>
  </si>
  <si>
    <t>SCR</t>
  </si>
  <si>
    <t>SDD</t>
  </si>
  <si>
    <t>SDG</t>
  </si>
  <si>
    <t>SDP</t>
  </si>
  <si>
    <t>SGD</t>
  </si>
  <si>
    <t>SHP</t>
  </si>
  <si>
    <t>SIT</t>
  </si>
  <si>
    <t>SKK</t>
  </si>
  <si>
    <t>SLL</t>
  </si>
  <si>
    <t>SOS</t>
  </si>
  <si>
    <t>SRD</t>
  </si>
  <si>
    <t>SRG</t>
  </si>
  <si>
    <t>SSP</t>
  </si>
  <si>
    <t>STD</t>
  </si>
  <si>
    <t>SVC</t>
  </si>
  <si>
    <t>SYP</t>
  </si>
  <si>
    <t>SZL</t>
  </si>
  <si>
    <t>THB</t>
  </si>
  <si>
    <t>TJR</t>
  </si>
  <si>
    <t>TJS</t>
  </si>
  <si>
    <t>TMM</t>
  </si>
  <si>
    <t>TMT</t>
  </si>
  <si>
    <t>TND</t>
  </si>
  <si>
    <t>TOP</t>
  </si>
  <si>
    <t>TPE</t>
  </si>
  <si>
    <t>TRL</t>
  </si>
  <si>
    <t>TRY</t>
  </si>
  <si>
    <t>TTD</t>
  </si>
  <si>
    <t>TWD</t>
  </si>
  <si>
    <t>TZS</t>
  </si>
  <si>
    <t>UAH</t>
  </si>
  <si>
    <t>UGX</t>
  </si>
  <si>
    <t>USD</t>
  </si>
  <si>
    <t>USDN</t>
  </si>
  <si>
    <t>UYU</t>
  </si>
  <si>
    <t>UZS</t>
  </si>
  <si>
    <t>VEB</t>
  </si>
  <si>
    <t>VEF</t>
  </si>
  <si>
    <t>VND</t>
  </si>
  <si>
    <t>VUV</t>
  </si>
  <si>
    <t>WST</t>
  </si>
  <si>
    <t>XAF</t>
  </si>
  <si>
    <t>XCD</t>
  </si>
  <si>
    <t>XEU</t>
  </si>
  <si>
    <t>XOF</t>
  </si>
  <si>
    <t>YER</t>
  </si>
  <si>
    <t>YUM</t>
  </si>
  <si>
    <t>ZAR</t>
  </si>
  <si>
    <t>ZMK</t>
  </si>
  <si>
    <t>ZMW</t>
  </si>
  <si>
    <t>ZRN</t>
  </si>
  <si>
    <t>ZWD</t>
  </si>
  <si>
    <t>ZWL</t>
  </si>
  <si>
    <t>ZWN</t>
  </si>
  <si>
    <t>ZWR</t>
  </si>
  <si>
    <t>Currency</t>
  </si>
  <si>
    <t>Argentina</t>
  </si>
  <si>
    <t>South Africa</t>
  </si>
  <si>
    <t>OPUS(Vendor)</t>
  </si>
  <si>
    <t>OPUS(Vendor/Customer)</t>
  </si>
  <si>
    <t>OPUS(Customer)</t>
  </si>
  <si>
    <t>OPVN</t>
  </si>
  <si>
    <t>OPCX</t>
  </si>
  <si>
    <t>OPNV/OPCX</t>
  </si>
  <si>
    <t>EMPL</t>
  </si>
  <si>
    <t>OFIE</t>
  </si>
  <si>
    <t>OPUS(Office)</t>
  </si>
  <si>
    <t>OPUS Vendor</t>
  </si>
  <si>
    <t>OPUS Customer</t>
  </si>
  <si>
    <t>OPUS Vendor &amp; Customer</t>
  </si>
  <si>
    <t>OFFICE</t>
  </si>
  <si>
    <t>ERP  Vendor &amp; Customer</t>
  </si>
  <si>
    <t>Bunker Oil Vendor</t>
  </si>
  <si>
    <t>J</t>
  </si>
  <si>
    <t>1 or J</t>
  </si>
  <si>
    <t>A-Z</t>
  </si>
  <si>
    <t>Payment Method(ONE)</t>
  </si>
  <si>
    <t>IK</t>
  </si>
  <si>
    <t>T</t>
  </si>
  <si>
    <t>CHARGES SHARED (TT)</t>
  </si>
  <si>
    <t>A</t>
  </si>
  <si>
    <t>C</t>
  </si>
  <si>
    <t>B</t>
  </si>
  <si>
    <t>CHARGES SHARED (Brokerage Check)</t>
  </si>
  <si>
    <t>S</t>
  </si>
  <si>
    <t>CHARGES SHARED (SEPA)</t>
  </si>
  <si>
    <t>E-mail address - Fix address</t>
  </si>
  <si>
    <t>E-Mail 3 - Vendor ( 241 )</t>
  </si>
  <si>
    <t>COS Attention ( 40 )</t>
  </si>
  <si>
    <r>
      <t xml:space="preserve">Account Type(Bank Control Key) </t>
    </r>
    <r>
      <rPr>
        <b/>
        <sz val="10"/>
        <color theme="4" tint="-0.249977111117893"/>
        <rFont val="Arial"/>
        <family val="2"/>
      </rPr>
      <t xml:space="preserve"> select</t>
    </r>
  </si>
  <si>
    <t>Bank Branch Name</t>
  </si>
  <si>
    <t>Alternative payee　</t>
  </si>
  <si>
    <t xml:space="preserve">Vendor code  ( 10 )                             </t>
  </si>
  <si>
    <t xml:space="preserve">Vendor Name ( 80 ) </t>
  </si>
  <si>
    <t>Vendor Account Number(38)</t>
  </si>
  <si>
    <t>IK-KEY</t>
  </si>
  <si>
    <t>PAID BY PAYER (ACH)</t>
  </si>
  <si>
    <t>PAID BY PAYER (COS-CC)</t>
  </si>
  <si>
    <t>CHARGES SHARED (COS-BC)</t>
  </si>
  <si>
    <t>CHARGES SHARED (Manual Check)</t>
  </si>
  <si>
    <t>CHARGES SHARED (Direct debit)</t>
  </si>
  <si>
    <t>CHARGES SHARED (Manual Transfer)</t>
  </si>
  <si>
    <t>CHARGES SHARED (RTGS)</t>
  </si>
  <si>
    <t>K</t>
  </si>
  <si>
    <t>M</t>
  </si>
  <si>
    <t>D</t>
  </si>
  <si>
    <t>F</t>
  </si>
  <si>
    <t>R</t>
  </si>
  <si>
    <t>Total digits 60 
Mandatory for TT/ACH/RTGS/SEPA</t>
  </si>
  <si>
    <t xml:space="preserve">Bank Name and Branch Name </t>
  </si>
  <si>
    <t>Key</t>
  </si>
  <si>
    <t>DEM - (Int.) DEM 3 DP</t>
  </si>
  <si>
    <t>AFA - Afghani</t>
  </si>
  <si>
    <t>AFN - Afghani</t>
  </si>
  <si>
    <t>ARS - Arg. Peso</t>
  </si>
  <si>
    <t>AWG - Aruban Florin</t>
  </si>
  <si>
    <t>AUD - Austr. Dollar</t>
  </si>
  <si>
    <t>THB - Baht</t>
  </si>
  <si>
    <t>PAB - Balboa</t>
  </si>
  <si>
    <t>BYN - Bela. Ruble N.</t>
  </si>
  <si>
    <t>BYB - Belarus. Ruble</t>
  </si>
  <si>
    <t>BEF - Belgian Franc</t>
  </si>
  <si>
    <t>BMD - Bermudan Dollar</t>
  </si>
  <si>
    <t>ETB - Birr</t>
  </si>
  <si>
    <t>VEF - Bolivar</t>
  </si>
  <si>
    <t>VEB - Bolivar (Old)</t>
  </si>
  <si>
    <t>BOB - Boliviano</t>
  </si>
  <si>
    <t>BIF - Burundi Franc</t>
  </si>
  <si>
    <t>CAD - Canadian Dollar</t>
  </si>
  <si>
    <t>KYD - Cayman Dollar</t>
  </si>
  <si>
    <t>GHC - Cedi</t>
  </si>
  <si>
    <t>GHS - Cedi</t>
  </si>
  <si>
    <t>XOF - CFA Franc BCEAO</t>
  </si>
  <si>
    <t>XAF - CFA Franc BEAC</t>
  </si>
  <si>
    <t>SVC - Colon</t>
  </si>
  <si>
    <t>KMF - Comoros Franc</t>
  </si>
  <si>
    <t>BAM - Convert. Mark</t>
  </si>
  <si>
    <t>NIO - Cordoba Oro</t>
  </si>
  <si>
    <t>CRC - Cost.Rica Colon</t>
  </si>
  <si>
    <t>CUP - Cuban Peso</t>
  </si>
  <si>
    <t>CYP - Cyprus Pound</t>
  </si>
  <si>
    <t>GMD - Dalasi</t>
  </si>
  <si>
    <t>DKK - Danish Krone</t>
  </si>
  <si>
    <t>BHD - Dinar</t>
  </si>
  <si>
    <t>DZD - Dinar</t>
  </si>
  <si>
    <t>IQD - Dinar</t>
  </si>
  <si>
    <t>KWD - Dinar</t>
  </si>
  <si>
    <t>SDD - Dinar</t>
  </si>
  <si>
    <t>TND - Dinar</t>
  </si>
  <si>
    <t>AED - Dirham</t>
  </si>
  <si>
    <t>MAD - Dirham</t>
  </si>
  <si>
    <t>DJF - Djibouti Franc</t>
  </si>
  <si>
    <t>STD - Dobra</t>
  </si>
  <si>
    <t>BBD - Dollar</t>
  </si>
  <si>
    <t>BND - Dollar</t>
  </si>
  <si>
    <t>BSD - Dollar</t>
  </si>
  <si>
    <t>BZD - Dollar</t>
  </si>
  <si>
    <t>FJD - Dollar</t>
  </si>
  <si>
    <t>TWD - Dollar</t>
  </si>
  <si>
    <t>XCD - Dollar</t>
  </si>
  <si>
    <t>DOP - Dominican Peso</t>
  </si>
  <si>
    <t>VND - Dong</t>
  </si>
  <si>
    <t>GRD - Drachma</t>
  </si>
  <si>
    <t>AMD - Dram</t>
  </si>
  <si>
    <t>XEU - E.C.U.</t>
  </si>
  <si>
    <t>CVE - Escudo</t>
  </si>
  <si>
    <t>PTE - Escudo</t>
  </si>
  <si>
    <t>EUR - Euro</t>
  </si>
  <si>
    <t>FKP - Falkland Pound</t>
  </si>
  <si>
    <t>FIM - Finnish markka</t>
  </si>
  <si>
    <t>HUF - Forint</t>
  </si>
  <si>
    <t>XPF - Fr. Franc (Pac)</t>
  </si>
  <si>
    <t>GNF - Franc</t>
  </si>
  <si>
    <t>RWF - Franc</t>
  </si>
  <si>
    <t>XPF - Franc</t>
  </si>
  <si>
    <t>FRF - French Franc</t>
  </si>
  <si>
    <t>DEM - German Mark</t>
  </si>
  <si>
    <t>GIP - Gibraltar Pound</t>
  </si>
  <si>
    <t>HTG - Gourde</t>
  </si>
  <si>
    <t>PYG - Guarani</t>
  </si>
  <si>
    <t>NLG - Guilder</t>
  </si>
  <si>
    <t>GWP - Guinea Peso</t>
  </si>
  <si>
    <t>GYD - Guyana Dollar</t>
  </si>
  <si>
    <t>HKD - H.K.Dollar</t>
  </si>
  <si>
    <t>UAH - Hryvnia</t>
  </si>
  <si>
    <t>IEP - Irish Punt</t>
  </si>
  <si>
    <t>JMD - Jamaican Dollar</t>
  </si>
  <si>
    <t>JOD - Jordanian Dinar</t>
  </si>
  <si>
    <t>PGK - Kina</t>
  </si>
  <si>
    <t>LAK - Kip</t>
  </si>
  <si>
    <t>CZK - Krona</t>
  </si>
  <si>
    <t>EEK - Krona</t>
  </si>
  <si>
    <t>ISK - Krona</t>
  </si>
  <si>
    <t>SKK - Krona</t>
  </si>
  <si>
    <t>HRK - Kuna</t>
  </si>
  <si>
    <t>ZMK - Kwacha</t>
  </si>
  <si>
    <t>ZMW - Kwacha</t>
  </si>
  <si>
    <t>AOA - Kwansa</t>
  </si>
  <si>
    <t>AOR - Kwanza Reajust.</t>
  </si>
  <si>
    <t>MMK - Kyat</t>
  </si>
  <si>
    <t>GEL - Lari</t>
  </si>
  <si>
    <t>LVL - Lat</t>
  </si>
  <si>
    <t>LBP - Lebanese Pound</t>
  </si>
  <si>
    <t>ALL - Lek</t>
  </si>
  <si>
    <t>HNL - Lempira</t>
  </si>
  <si>
    <t>SLL - Leone</t>
  </si>
  <si>
    <t>MDL - Leu</t>
  </si>
  <si>
    <t>RON - Leu</t>
  </si>
  <si>
    <t>ROL - Leu (Old)</t>
  </si>
  <si>
    <t>BGN - Lev</t>
  </si>
  <si>
    <t>LRD - Liberian Dollar</t>
  </si>
  <si>
    <t>LYD - Libyan Dinar</t>
  </si>
  <si>
    <t>SZL - Lilangeni</t>
  </si>
  <si>
    <t>MTL - Lira</t>
  </si>
  <si>
    <t>TRY - Lira</t>
  </si>
  <si>
    <t>TRL - Lira (Old)</t>
  </si>
  <si>
    <t>ITL - Lire</t>
  </si>
  <si>
    <t>LTL - Lita</t>
  </si>
  <si>
    <t>LSL - Loti</t>
  </si>
  <si>
    <t>LUF - Lux. Franc</t>
  </si>
  <si>
    <t>MKD - Maced. Denar</t>
  </si>
  <si>
    <t>MGA - Madagasc.Ariary</t>
  </si>
  <si>
    <t>MGF - Madagascan Fr.</t>
  </si>
  <si>
    <t>MWK - Malawi Kwacha</t>
  </si>
  <si>
    <t>AZM - Manat</t>
  </si>
  <si>
    <t>AZN - Manat</t>
  </si>
  <si>
    <t>TMT - Manat</t>
  </si>
  <si>
    <t>TMM - Manat (Old)</t>
  </si>
  <si>
    <t>MZM - Metical</t>
  </si>
  <si>
    <t>MZN - Metical</t>
  </si>
  <si>
    <t>KPW - N. Korean Won</t>
  </si>
  <si>
    <t>NZD - N.Zeal.Dollars</t>
  </si>
  <si>
    <t>NGN - Naira</t>
  </si>
  <si>
    <t>ERN - Nakfa</t>
  </si>
  <si>
    <t>NAD - Namibian Dollar</t>
  </si>
  <si>
    <t>YUM - New Dinar</t>
  </si>
  <si>
    <t>AON - New Kwanza</t>
  </si>
  <si>
    <t>PEN - New Sol</t>
  </si>
  <si>
    <t>BTN - Ngultrum</t>
  </si>
  <si>
    <t>NOK - Norwegian Krone</t>
  </si>
  <si>
    <t>OMR - Omani Rial</t>
  </si>
  <si>
    <t>MRO - Ouguiya</t>
  </si>
  <si>
    <t>TOP - Pa'anga</t>
  </si>
  <si>
    <t>MOP - Pataca</t>
  </si>
  <si>
    <t>ADP - Peseta</t>
  </si>
  <si>
    <t>ESP - Peseta</t>
  </si>
  <si>
    <t>CLP - Peso</t>
  </si>
  <si>
    <t>COP - Peso</t>
  </si>
  <si>
    <t>MXN - Peso</t>
  </si>
  <si>
    <t>PHP - Peso</t>
  </si>
  <si>
    <t>UYU - Peso</t>
  </si>
  <si>
    <t>CUC - Peso Convertib.</t>
  </si>
  <si>
    <t>EGP - Pound</t>
  </si>
  <si>
    <t>SDG - Pound</t>
  </si>
  <si>
    <t>SDP - Pound</t>
  </si>
  <si>
    <t>SSP - Pound</t>
  </si>
  <si>
    <t>GBP - Pound sterling</t>
  </si>
  <si>
    <t>BWP - Pula</t>
  </si>
  <si>
    <t>GTQ - Quetzal</t>
  </si>
  <si>
    <t>ZAR - Rand</t>
  </si>
  <si>
    <t>BRL - Real</t>
  </si>
  <si>
    <t>CNY - Renminbi</t>
  </si>
  <si>
    <t>IRR - Rial</t>
  </si>
  <si>
    <t>QAR - Rial</t>
  </si>
  <si>
    <t>SAR - Rial</t>
  </si>
  <si>
    <t>KHR - Riel</t>
  </si>
  <si>
    <t>MYR - Ringgit</t>
  </si>
  <si>
    <t>BYR - Ruble</t>
  </si>
  <si>
    <t>RUB - Ruble</t>
  </si>
  <si>
    <t>TJR - Ruble</t>
  </si>
  <si>
    <t>MVR - Rufiyaa</t>
  </si>
  <si>
    <t>INR - Rupee</t>
  </si>
  <si>
    <t>MUR - Rupee</t>
  </si>
  <si>
    <t>NPR - Rupee</t>
  </si>
  <si>
    <t>PKR - Rupee</t>
  </si>
  <si>
    <t>SCR - Rupee</t>
  </si>
  <si>
    <t>IDR - Rupiah</t>
  </si>
  <si>
    <t>KRW - S.Korean Won</t>
  </si>
  <si>
    <t>ILS - Scheckel</t>
  </si>
  <si>
    <t>CSD - Serbian Dinar</t>
  </si>
  <si>
    <t>RSD - Serbian Dinar</t>
  </si>
  <si>
    <t>ATS - Shilling</t>
  </si>
  <si>
    <t>KES - Shilling</t>
  </si>
  <si>
    <t>SOS - Shilling</t>
  </si>
  <si>
    <t>TZS - Shilling</t>
  </si>
  <si>
    <t>UGX - Shilling</t>
  </si>
  <si>
    <t>SGD - Sing.Dollar</t>
  </si>
  <si>
    <t>SBD - Sol.Isl.Dollar</t>
  </si>
  <si>
    <t>KGS - Som</t>
  </si>
  <si>
    <t>TJS - Somoni</t>
  </si>
  <si>
    <t>LKR - Sri Lanka Rupee</t>
  </si>
  <si>
    <t>SHP - St.Helena Pound</t>
  </si>
  <si>
    <t>ECS - Sucre</t>
  </si>
  <si>
    <t>SRD - Surinam Doillar</t>
  </si>
  <si>
    <t>SRG - Surinam Guilder</t>
  </si>
  <si>
    <t>SEK - Swedish Krona</t>
  </si>
  <si>
    <t>CHF - Swiss Franc</t>
  </si>
  <si>
    <t>SYP - Syrian Pound</t>
  </si>
  <si>
    <t>TTD - T.+ T. Dollar</t>
  </si>
  <si>
    <t>BDT - Taka</t>
  </si>
  <si>
    <t>WST - Tala</t>
  </si>
  <si>
    <t>KZT - Tenge</t>
  </si>
  <si>
    <t>CDF - test data</t>
  </si>
  <si>
    <t>TPE - Timor Escudo</t>
  </si>
  <si>
    <t>SIT - Tolar</t>
  </si>
  <si>
    <t>UZS - Total</t>
  </si>
  <si>
    <t>MNT - Tugrik</t>
  </si>
  <si>
    <t>USD - US Dollar</t>
  </si>
  <si>
    <t>VUV - Vatu</t>
  </si>
  <si>
    <t>ANG - W.Ind.Guilder</t>
  </si>
  <si>
    <t>YER - Yemeni Ryal</t>
  </si>
  <si>
    <t>JPY - Yen</t>
  </si>
  <si>
    <t>CNY - Yuan Renminbi</t>
  </si>
  <si>
    <t>ZRN - Zaire</t>
  </si>
  <si>
    <t>ZWD - Zimbabwe Dollar</t>
  </si>
  <si>
    <t>ZWL - Zimbabwe Dollar</t>
  </si>
  <si>
    <t>ZWN - Zimbabwe Dollar</t>
  </si>
  <si>
    <t>ZWR - Zimbabwe Dollar</t>
  </si>
  <si>
    <t>PLN - Zloty</t>
  </si>
  <si>
    <t>Bank Name</t>
  </si>
  <si>
    <t>FA.HSBCPMT@one-line.com</t>
  </si>
  <si>
    <t>AR - CSCC(CURRENT)</t>
  </si>
  <si>
    <t>AR - SVGS(SAVINGS)</t>
  </si>
  <si>
    <t>CL - CACC(CURRENT)</t>
  </si>
  <si>
    <t>IN - CACC(CURRENT)</t>
  </si>
  <si>
    <t>IN - SVGS(SAVINGS)</t>
  </si>
  <si>
    <t>JP - CACC(CURRENT ACCOUNT)</t>
  </si>
  <si>
    <t>JP - SVGS(SAVINGS)</t>
  </si>
  <si>
    <t>JP - ONDP(DEPOSIT)</t>
  </si>
  <si>
    <t>03</t>
  </si>
  <si>
    <t>JP - TRAS(OTHER)</t>
  </si>
  <si>
    <t>04</t>
  </si>
  <si>
    <t>MX - CACC(CURRENT)</t>
  </si>
  <si>
    <t>MX - SVGS(SAVINGS)</t>
  </si>
  <si>
    <t>US - CACC(CURRENT)</t>
  </si>
  <si>
    <t>US - SVGS(SAVINGS)</t>
  </si>
  <si>
    <t>CH - CSCC(CURRENT)</t>
  </si>
  <si>
    <t>CH - SVGS(SAVING)</t>
  </si>
  <si>
    <t>UK - CACC(CURRENT)</t>
  </si>
  <si>
    <t>UK - SVGS(SAVINGS)</t>
  </si>
  <si>
    <t>Optional</t>
  </si>
  <si>
    <t>Existence or nonexistence of Correspondent Bank</t>
  </si>
  <si>
    <t>Tax Number / Company registration ID</t>
  </si>
  <si>
    <t>If necessary(Email will be sent by HSBC)</t>
  </si>
  <si>
    <t>(Email will be sent by HSBC)</t>
  </si>
  <si>
    <t>(ACH) Swift code is required for
           SG(11)
(RTGS) Swift code is required for
           CL, HK, PH, TH, AE, CZ ,PL, DK ,HU,SE
Mandatory for TT/SEPA</t>
  </si>
  <si>
    <t>Mandatory for SEPA / ACH for AR, AE, CH / RTGS for AR, AE, CZ, PL ,DK ,HU,SE</t>
  </si>
  <si>
    <t>*Do not use "-" and "(space) "
(ACH) SG(HSBC:12/ OCBC: 10 or 12/ SBI:14), MX(18), 
           NZ(10). DK(10)
(RTGS) MX(18), DK(10 If no IBAN)</t>
  </si>
  <si>
    <r>
      <t>*Do not use "-" and "."
(ACH in TW) Business registration ID is required
(ACH</t>
    </r>
    <r>
      <rPr>
        <sz val="9"/>
        <rFont val="Arial"/>
        <family val="2"/>
      </rPr>
      <t>/RTGS</t>
    </r>
    <r>
      <rPr>
        <sz val="9"/>
        <color theme="1"/>
        <rFont val="Arial"/>
        <family val="2"/>
      </rPr>
      <t xml:space="preserve"> in CL) Beneficiary Tax ID is required
</t>
    </r>
    <r>
      <rPr>
        <sz val="9"/>
        <rFont val="Arial"/>
        <family val="2"/>
      </rPr>
      <t>(RTGS in BR) Beneficiary Tax ID is required　</t>
    </r>
    <r>
      <rPr>
        <sz val="9"/>
        <color theme="1"/>
        <rFont val="Arial"/>
        <family val="2"/>
      </rPr>
      <t xml:space="preserve">
(ACH/RTGS in AR)  is required
(ACH/TT in MX)  is required</t>
    </r>
  </si>
  <si>
    <t>＜for Vlookup＞</t>
  </si>
  <si>
    <t>(ACH) Local bank code is required for 
          US(9), CA(9), MY(2), AU(6,BSB Code), NZ(6), 
          LK(8, CBID Code), TW(7), AE(9), AR(5), MX(3), CH(5),
          TH(7), UK(6), ZA(6), HK(6),CL(3), DK(4), HU(8),SE(4)
(RTGS) Local bank code is required for 
           ID(7), IN(11 IFSC Code), JP(7), KR(7), VN(8), AR(5), 
           BR(7), MX(3 CLABE), CN(12 CNAPS), CZ(If no SWIFT),
           PL(If no SWIFT), DK(4 if no SWIFT), HU(8 If no SWIFT),
          SE(3 If no SWIFT)
(TT) If no SWIFT</t>
  </si>
  <si>
    <t>Opus Vendor Code(10)</t>
  </si>
  <si>
    <t>0. Scope</t>
    <phoneticPr fontId="5" type="noConversion"/>
  </si>
  <si>
    <t>1. Bank</t>
    <phoneticPr fontId="5" type="noConversion"/>
  </si>
  <si>
    <t>2. Control key</t>
    <phoneticPr fontId="5" type="noConversion"/>
  </si>
  <si>
    <t>3. IBAN</t>
    <phoneticPr fontId="5" type="noConversion"/>
  </si>
  <si>
    <t>4. Address</t>
    <phoneticPr fontId="5" type="noConversion"/>
  </si>
  <si>
    <t>5. COS address</t>
    <phoneticPr fontId="5" type="noConversion"/>
  </si>
  <si>
    <t>6. Tax ID</t>
    <phoneticPr fontId="5" type="noConversion"/>
  </si>
  <si>
    <t>BANKS</t>
  </si>
  <si>
    <t>BKVID</t>
  </si>
  <si>
    <t>Bank info ( account currency/ bank country/ bank key/ account number/ account holder name of vendor)</t>
  </si>
  <si>
    <t>Cntr</t>
    <phoneticPr fontId="5" type="noConversion"/>
  </si>
  <si>
    <t>IBAN</t>
    <phoneticPr fontId="5" type="noConversion"/>
  </si>
  <si>
    <t>Vendor general Addr</t>
  </si>
  <si>
    <t>COS</t>
    <phoneticPr fontId="5" type="noConversion"/>
  </si>
  <si>
    <t>Tax</t>
  </si>
  <si>
    <t>Pogram logic</t>
    <phoneticPr fontId="5" type="noConversion"/>
  </si>
  <si>
    <t>Message for error</t>
    <phoneticPr fontId="5" type="noConversion"/>
  </si>
  <si>
    <t>AEAAED</t>
  </si>
  <si>
    <t>A</t>
    <phoneticPr fontId="7" type="noConversion"/>
  </si>
  <si>
    <t>AED</t>
    <phoneticPr fontId="7" type="noConversion"/>
  </si>
  <si>
    <t>X</t>
    <phoneticPr fontId="5" type="noConversion"/>
  </si>
  <si>
    <t>AECAED</t>
  </si>
  <si>
    <t>C</t>
    <phoneticPr fontId="7" type="noConversion"/>
  </si>
  <si>
    <t>AERAED</t>
  </si>
  <si>
    <t>AE</t>
    <phoneticPr fontId="7" type="noConversion"/>
  </si>
  <si>
    <t>R</t>
    <phoneticPr fontId="7" type="noConversion"/>
  </si>
  <si>
    <t>ARAARS</t>
  </si>
  <si>
    <t>ARRARS</t>
  </si>
  <si>
    <t>ATSEUR</t>
  </si>
  <si>
    <t>AT</t>
    <phoneticPr fontId="7" type="noConversion"/>
  </si>
  <si>
    <t>S</t>
    <phoneticPr fontId="7" type="noConversion"/>
  </si>
  <si>
    <t>EUR</t>
    <phoneticPr fontId="7" type="noConversion"/>
  </si>
  <si>
    <t>ATTUSD</t>
  </si>
  <si>
    <t>T</t>
    <phoneticPr fontId="7" type="noConversion"/>
  </si>
  <si>
    <t>USD</t>
    <phoneticPr fontId="7" type="noConversion"/>
  </si>
  <si>
    <t>AUAAUD</t>
  </si>
  <si>
    <t>AUD</t>
    <phoneticPr fontId="7" type="noConversion"/>
  </si>
  <si>
    <t>BDKBDT</t>
  </si>
  <si>
    <t>K</t>
    <phoneticPr fontId="7" type="noConversion"/>
  </si>
  <si>
    <t>BDT</t>
    <phoneticPr fontId="7" type="noConversion"/>
  </si>
  <si>
    <t>BESEUR</t>
  </si>
  <si>
    <t>BE</t>
    <phoneticPr fontId="7" type="noConversion"/>
  </si>
  <si>
    <t>BETUSD</t>
  </si>
  <si>
    <t>BRRBRR</t>
  </si>
  <si>
    <t>BRTUSD</t>
  </si>
  <si>
    <t>BR</t>
    <phoneticPr fontId="7" type="noConversion"/>
  </si>
  <si>
    <t>CAACAD</t>
  </si>
  <si>
    <t>CAD</t>
    <phoneticPr fontId="7" type="noConversion"/>
  </si>
  <si>
    <t>CACCAD</t>
  </si>
  <si>
    <t>CATCAD</t>
  </si>
  <si>
    <t>CA</t>
    <phoneticPr fontId="7" type="noConversion"/>
  </si>
  <si>
    <t>CATUSD</t>
  </si>
  <si>
    <t>CHACHF</t>
  </si>
  <si>
    <t>CHRCHF</t>
  </si>
  <si>
    <t>CHTUSD</t>
  </si>
  <si>
    <t>CLACLP</t>
  </si>
  <si>
    <t>CLRCLP</t>
  </si>
  <si>
    <t>CLTUSD</t>
  </si>
  <si>
    <t>CL</t>
    <phoneticPr fontId="7" type="noConversion"/>
  </si>
  <si>
    <t>CNRCNY</t>
  </si>
  <si>
    <t>CNY</t>
    <phoneticPr fontId="7" type="noConversion"/>
  </si>
  <si>
    <t>CNTCNY</t>
  </si>
  <si>
    <t>CN</t>
    <phoneticPr fontId="7" type="noConversion"/>
  </si>
  <si>
    <t>CZRCZK</t>
  </si>
  <si>
    <t>CZ</t>
    <phoneticPr fontId="7" type="noConversion"/>
  </si>
  <si>
    <t>CZK</t>
    <phoneticPr fontId="7" type="noConversion"/>
  </si>
  <si>
    <t>CZSEUR</t>
  </si>
  <si>
    <t>CZTUSD</t>
  </si>
  <si>
    <t>DESEUR</t>
  </si>
  <si>
    <t>DE</t>
    <phoneticPr fontId="7" type="noConversion"/>
  </si>
  <si>
    <t>DETUSD</t>
  </si>
  <si>
    <t>DKADKK</t>
  </si>
  <si>
    <t>DK</t>
    <phoneticPr fontId="7" type="noConversion"/>
  </si>
  <si>
    <t>DKK</t>
    <phoneticPr fontId="7" type="noConversion"/>
  </si>
  <si>
    <t>DKRDKK</t>
  </si>
  <si>
    <t>DKTUSD</t>
  </si>
  <si>
    <t>EGTUSD</t>
  </si>
  <si>
    <t>EG</t>
    <phoneticPr fontId="7" type="noConversion"/>
  </si>
  <si>
    <t>ESSEUR</t>
  </si>
  <si>
    <t>ES</t>
    <phoneticPr fontId="7" type="noConversion"/>
  </si>
  <si>
    <t>ESTUSD</t>
  </si>
  <si>
    <t>FISEUR</t>
  </si>
  <si>
    <t>FI</t>
    <phoneticPr fontId="7" type="noConversion"/>
  </si>
  <si>
    <t>FITUSD</t>
  </si>
  <si>
    <t>FRSEUR</t>
  </si>
  <si>
    <t>FR</t>
    <phoneticPr fontId="7" type="noConversion"/>
  </si>
  <si>
    <t>FRTUSD</t>
  </si>
  <si>
    <t>GBAGBP</t>
  </si>
  <si>
    <t>GB</t>
    <phoneticPr fontId="7" type="noConversion"/>
  </si>
  <si>
    <t>GBP</t>
    <phoneticPr fontId="7" type="noConversion"/>
  </si>
  <si>
    <t>GBRGBP</t>
  </si>
  <si>
    <t>GBTUSD</t>
  </si>
  <si>
    <t>HKAHKD</t>
  </si>
  <si>
    <t>HKD</t>
    <phoneticPr fontId="7" type="noConversion"/>
  </si>
  <si>
    <t>HKKHKD</t>
  </si>
  <si>
    <t>HKRHKD</t>
  </si>
  <si>
    <t>HKTCNY</t>
  </si>
  <si>
    <t>HK</t>
    <phoneticPr fontId="7" type="noConversion"/>
  </si>
  <si>
    <t>HKTUSD</t>
  </si>
  <si>
    <t>HUAHUF</t>
  </si>
  <si>
    <t>HU</t>
    <phoneticPr fontId="7" type="noConversion"/>
  </si>
  <si>
    <t>HUF</t>
    <phoneticPr fontId="7" type="noConversion"/>
  </si>
  <si>
    <t>HURHUF</t>
  </si>
  <si>
    <t>HUSEUR</t>
  </si>
  <si>
    <t>HUTUSD</t>
  </si>
  <si>
    <t>IDRIDR</t>
  </si>
  <si>
    <t>IDR</t>
    <phoneticPr fontId="7" type="noConversion"/>
  </si>
  <si>
    <t>IDTUSD</t>
  </si>
  <si>
    <t>ID</t>
    <phoneticPr fontId="7" type="noConversion"/>
  </si>
  <si>
    <t>INKINR</t>
  </si>
  <si>
    <t>INR</t>
    <phoneticPr fontId="7" type="noConversion"/>
  </si>
  <si>
    <t>INRINR</t>
  </si>
  <si>
    <t>IN</t>
    <phoneticPr fontId="7" type="noConversion"/>
  </si>
  <si>
    <t>ITSEUR</t>
  </si>
  <si>
    <t>IT</t>
    <phoneticPr fontId="7" type="noConversion"/>
  </si>
  <si>
    <t>ITTUSD</t>
  </si>
  <si>
    <t>JPRJPY</t>
  </si>
  <si>
    <t>JPY</t>
    <phoneticPr fontId="7" type="noConversion"/>
  </si>
  <si>
    <t>JPTJPY</t>
  </si>
  <si>
    <t>JP</t>
    <phoneticPr fontId="7" type="noConversion"/>
  </si>
  <si>
    <t>JPTUSD</t>
  </si>
  <si>
    <t>KRRKRW</t>
  </si>
  <si>
    <t>KRW</t>
    <phoneticPr fontId="7" type="noConversion"/>
  </si>
  <si>
    <t>KRTUSD</t>
  </si>
  <si>
    <t>LKALKR</t>
  </si>
  <si>
    <t>LKR</t>
    <phoneticPr fontId="7" type="noConversion"/>
  </si>
  <si>
    <t>LKKLKR</t>
  </si>
  <si>
    <t>LKTUSD</t>
  </si>
  <si>
    <t>LK</t>
    <phoneticPr fontId="7" type="noConversion"/>
  </si>
  <si>
    <t>MXAMXN</t>
  </si>
  <si>
    <t>MXN</t>
    <phoneticPr fontId="7" type="noConversion"/>
  </si>
  <si>
    <t>MXRMXN</t>
  </si>
  <si>
    <t>MXTUSD</t>
  </si>
  <si>
    <t>MX</t>
    <phoneticPr fontId="7" type="noConversion"/>
  </si>
  <si>
    <t>MYAMYR</t>
  </si>
  <si>
    <t>MYR</t>
    <phoneticPr fontId="7" type="noConversion"/>
  </si>
  <si>
    <t>MYKMYR</t>
  </si>
  <si>
    <t>MYRMYR</t>
  </si>
  <si>
    <t>MYTUSD</t>
  </si>
  <si>
    <t>MY</t>
    <phoneticPr fontId="7" type="noConversion"/>
  </si>
  <si>
    <t>NLSEUR</t>
  </si>
  <si>
    <t>NL</t>
    <phoneticPr fontId="7" type="noConversion"/>
  </si>
  <si>
    <t>NLTUSD</t>
  </si>
  <si>
    <t>NZANZD</t>
  </si>
  <si>
    <t>NZD</t>
    <phoneticPr fontId="7" type="noConversion"/>
  </si>
  <si>
    <t>NZTUSD</t>
  </si>
  <si>
    <t>NZ</t>
    <phoneticPr fontId="7" type="noConversion"/>
  </si>
  <si>
    <t>PA</t>
  </si>
  <si>
    <t>PHKPHP</t>
  </si>
  <si>
    <t>PHP</t>
    <phoneticPr fontId="7" type="noConversion"/>
  </si>
  <si>
    <t>PHRPHP</t>
  </si>
  <si>
    <t>PHTUSD</t>
  </si>
  <si>
    <t>PH</t>
    <phoneticPr fontId="7" type="noConversion"/>
  </si>
  <si>
    <t>PLRPLN</t>
  </si>
  <si>
    <t>PLN</t>
    <phoneticPr fontId="7" type="noConversion"/>
  </si>
  <si>
    <t>PLSEUR</t>
  </si>
  <si>
    <t>PL</t>
    <phoneticPr fontId="7" type="noConversion"/>
  </si>
  <si>
    <t>PLTUSD</t>
  </si>
  <si>
    <t>PTSEUR</t>
  </si>
  <si>
    <t>PT</t>
    <phoneticPr fontId="7" type="noConversion"/>
  </si>
  <si>
    <t>PTTUSD</t>
  </si>
  <si>
    <t>RUSEUR</t>
  </si>
  <si>
    <t>RU</t>
    <phoneticPr fontId="7" type="noConversion"/>
  </si>
  <si>
    <t>SEASEK</t>
  </si>
  <si>
    <t>SE</t>
    <phoneticPr fontId="7" type="noConversion"/>
  </si>
  <si>
    <t>SEK</t>
    <phoneticPr fontId="7" type="noConversion"/>
  </si>
  <si>
    <t>SERSEK</t>
  </si>
  <si>
    <t>SETUSD</t>
  </si>
  <si>
    <t>SGASGD</t>
  </si>
  <si>
    <t>SGD</t>
    <phoneticPr fontId="7" type="noConversion"/>
  </si>
  <si>
    <t>SGKSGD</t>
  </si>
  <si>
    <t>SGKUSD</t>
  </si>
  <si>
    <t>SGDSGD</t>
  </si>
  <si>
    <t>SG</t>
    <phoneticPr fontId="7" type="noConversion"/>
  </si>
  <si>
    <t>D</t>
    <phoneticPr fontId="7" type="noConversion"/>
  </si>
  <si>
    <t>SGMSGD</t>
  </si>
  <si>
    <t>M</t>
    <phoneticPr fontId="7" type="noConversion"/>
  </si>
  <si>
    <t>SGTUSD</t>
  </si>
  <si>
    <t>THATHB</t>
  </si>
  <si>
    <t>THB</t>
    <phoneticPr fontId="7" type="noConversion"/>
  </si>
  <si>
    <t>THKTHB</t>
  </si>
  <si>
    <t>THRTHB</t>
  </si>
  <si>
    <t>TWATWD</t>
  </si>
  <si>
    <t>TWD</t>
    <phoneticPr fontId="7" type="noConversion"/>
  </si>
  <si>
    <t>USAUSD</t>
  </si>
  <si>
    <t>USBUSD</t>
  </si>
  <si>
    <t>B</t>
    <phoneticPr fontId="7" type="noConversion"/>
  </si>
  <si>
    <t>USCUSD</t>
  </si>
  <si>
    <t>USTUSD</t>
  </si>
  <si>
    <t>US</t>
    <phoneticPr fontId="7" type="noConversion"/>
  </si>
  <si>
    <t>VN</t>
    <phoneticPr fontId="7" type="noConversion"/>
  </si>
  <si>
    <t>ZAAZAR</t>
  </si>
  <si>
    <t>ZAR</t>
    <phoneticPr fontId="7" type="noConversion"/>
  </si>
  <si>
    <t>ZARZAR</t>
  </si>
  <si>
    <t>ZATUSD</t>
  </si>
  <si>
    <t>ZA</t>
    <phoneticPr fontId="7" type="noConversion"/>
  </si>
  <si>
    <t>BP Master 점검/대체</t>
    <phoneticPr fontId="5" type="noConversion"/>
  </si>
  <si>
    <t>은행 국가, ZTERM 두번째 자리, BKVID 읽어서 테이블에 존재하는지 체크</t>
    <phoneticPr fontId="7" type="noConversion"/>
  </si>
  <si>
    <t>[BANKS, ATERM 두쨰자리, BKVID] Payment is not permitted</t>
    <phoneticPr fontId="5" type="noConversion"/>
  </si>
  <si>
    <t>LFB1-ZTERM의 두번째 자리가 A,D,F,R,S,T이면 BKVID가 존재하는지 체크</t>
    <phoneticPr fontId="7" type="noConversion"/>
  </si>
  <si>
    <t>[BANKS, ATERM 두쨰자리, BKVID] Bank data is mandatory - ** is missing</t>
    <phoneticPr fontId="5" type="noConversion"/>
  </si>
  <si>
    <t>LAND1='CL'이고 LFB1-ZTERM의 두번째 자리가 A이면 TAXTYPE = 'MX2'</t>
    <phoneticPr fontId="7" type="noConversion"/>
  </si>
  <si>
    <t>[BANKS, ATERM 두쨰자리, BKVID] TaxID is mandatory</t>
    <phoneticPr fontId="5" type="noConversion"/>
  </si>
  <si>
    <t>LAND1='CL'이고 LFB1-ZTERM의 두번째 자리가 A이면 TAXTYPE = 'TW2'</t>
    <phoneticPr fontId="7" type="noConversion"/>
  </si>
  <si>
    <t xml:space="preserve">ZTREM </t>
  </si>
  <si>
    <t>Payment
Term</t>
  </si>
  <si>
    <t>FA00 ACH-pay on the 10th/20th/end of the month</t>
  </si>
  <si>
    <t>FB00 Brokerage Check-pay on 10th/20th/end of the month</t>
  </si>
  <si>
    <t>FC00 COS-CC-pay on the 10th/20th/end of the month</t>
  </si>
  <si>
    <t>FD00 Direct Debit-pay on the 10th/20th/end of the month</t>
  </si>
  <si>
    <t>FF00 Manual Transfer-pay on 10th/20th/end of the month</t>
  </si>
  <si>
    <t>FK00 COS-BC-pay on the 10th/20th/end of the month</t>
  </si>
  <si>
    <t>FM00 Manual Check-pay on 10th/20th/end of the month</t>
  </si>
  <si>
    <t>FR00 RTGS-pay on the 10th/20th/end of the month</t>
  </si>
  <si>
    <t>FS00 SEPA-pay on the 10th/20th/end of the month</t>
  </si>
  <si>
    <t>FT00 TT-o.s. pay on the 10th/20th/end of the month</t>
  </si>
  <si>
    <t>SANJAY KADAM</t>
  </si>
  <si>
    <t>VINIT ANGNE</t>
  </si>
  <si>
    <t>ONE(Ocean Network Express) Line (India) Private Limited</t>
  </si>
  <si>
    <t>vinit.angne@one-line.com</t>
  </si>
  <si>
    <t>N/A</t>
  </si>
  <si>
    <t>in.brokg@one.line.com</t>
  </si>
  <si>
    <t>Row No</t>
  </si>
  <si>
    <t>Sr No</t>
  </si>
  <si>
    <t>Details to be updated by customer</t>
  </si>
  <si>
    <t>Max Characters</t>
  </si>
  <si>
    <t>E-mail ID 1</t>
  </si>
  <si>
    <t>E-mail ID 2</t>
  </si>
  <si>
    <t>Name of your Organization</t>
  </si>
  <si>
    <t>Postal Code / PIN Code</t>
  </si>
  <si>
    <t>Address Line 1</t>
  </si>
  <si>
    <t>Address Line 2</t>
  </si>
  <si>
    <t>Address Line 3</t>
  </si>
  <si>
    <t>City Name</t>
  </si>
  <si>
    <t>State</t>
  </si>
  <si>
    <t>Contact No / Cell / Landline</t>
  </si>
  <si>
    <t>IFSC Code of your bank</t>
  </si>
  <si>
    <t>Branch Name / Address</t>
  </si>
  <si>
    <t>Bank Account Number</t>
  </si>
  <si>
    <t>Account Holder's Name in bank</t>
  </si>
  <si>
    <t>GST No</t>
  </si>
  <si>
    <t xml:space="preserve">                    Guidelines for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</si>
</sst>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font>
      <sz val="11"/>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ＭＳ Ｐゴシック"/>
      <family val="3"/>
      <charset val="128"/>
    </font>
    <font>
      <b/>
      <sz val="9"/>
      <name val="Arial"/>
      <family val="2"/>
    </font>
    <font>
      <sz val="6"/>
      <name val="Calibri"/>
      <family val="2"/>
      <charset val="128"/>
      <scheme val="minor"/>
    </font>
    <font>
      <b/>
      <sz val="9"/>
      <name val="ＭＳ Ｐゴシック"/>
      <family val="3"/>
      <charset val="128"/>
    </font>
    <font>
      <sz val="9"/>
      <name val="Arial"/>
      <family val="2"/>
    </font>
    <font>
      <sz val="6"/>
      <name val="ＭＳ Ｐゴシック"/>
      <family val="3"/>
      <charset val="128"/>
    </font>
    <font>
      <sz val="11"/>
      <name val="Arial"/>
      <family val="2"/>
    </font>
    <font>
      <sz val="9"/>
      <name val="ＭＳ Ｐゴシック"/>
      <family val="3"/>
      <charset val="128"/>
    </font>
    <font>
      <b/>
      <sz val="11"/>
      <name val="Arial"/>
      <family val="2"/>
    </font>
    <font>
      <sz val="8"/>
      <name val="ＭＳ Ｐゴシック"/>
      <family val="3"/>
      <charset val="128"/>
    </font>
    <font>
      <i/>
      <sz val="11"/>
      <name val="Arial"/>
      <family val="2"/>
    </font>
    <font>
      <b/>
      <i/>
      <sz val="11"/>
      <name val="Arial"/>
      <family val="2"/>
    </font>
    <font>
      <b/>
      <sz val="9"/>
      <color indexed="81"/>
      <name val="ＭＳ Ｐゴシック"/>
      <family val="3"/>
      <charset val="128"/>
    </font>
    <font>
      <sz val="9"/>
      <color indexed="81"/>
      <name val="ＭＳ Ｐゴシック"/>
      <family val="3"/>
      <charset val="128"/>
    </font>
    <font>
      <sz val="10"/>
      <name val="ＭＳ Ｐゴシック"/>
      <family val="3"/>
      <charset val="128"/>
    </font>
    <font>
      <u/>
      <sz val="11"/>
      <color indexed="12"/>
      <name val="ＭＳ Ｐゴシック"/>
      <family val="3"/>
      <charset val="128"/>
    </font>
    <font>
      <sz val="10"/>
      <color indexed="18"/>
      <name val="Arial"/>
      <family val="2"/>
    </font>
    <font>
      <b/>
      <sz val="10"/>
      <name val="Arial"/>
      <family val="2"/>
    </font>
    <font>
      <sz val="10"/>
      <name val="Arial"/>
      <family val="2"/>
    </font>
    <font>
      <sz val="10"/>
      <color indexed="10"/>
      <name val="Arial"/>
      <family val="2"/>
    </font>
    <font>
      <b/>
      <sz val="10"/>
      <color indexed="18"/>
      <name val="Arial"/>
      <family val="2"/>
    </font>
    <font>
      <b/>
      <sz val="11"/>
      <color indexed="18"/>
      <name val="Arial"/>
      <family val="2"/>
    </font>
    <font>
      <b/>
      <sz val="12"/>
      <color indexed="49"/>
      <name val="Arial"/>
      <family val="2"/>
    </font>
    <font>
      <b/>
      <sz val="12"/>
      <color indexed="48"/>
      <name val="Arial"/>
      <family val="2"/>
    </font>
    <font>
      <b/>
      <sz val="8"/>
      <name val="Arial"/>
      <family val="2"/>
    </font>
    <font>
      <sz val="12"/>
      <color indexed="18"/>
      <name val="Arial"/>
      <family val="2"/>
    </font>
    <font>
      <sz val="10"/>
      <color indexed="49"/>
      <name val="Arial"/>
      <family val="2"/>
    </font>
    <font>
      <sz val="10"/>
      <color indexed="16"/>
      <name val="Arial"/>
      <family val="2"/>
    </font>
    <font>
      <b/>
      <sz val="10"/>
      <color indexed="10"/>
      <name val="Arial"/>
      <family val="2"/>
    </font>
    <font>
      <b/>
      <u/>
      <sz val="10"/>
      <name val="Arial"/>
      <family val="2"/>
    </font>
    <font>
      <sz val="10"/>
      <color rgb="FFFF0000"/>
      <name val="Arial"/>
      <family val="2"/>
    </font>
    <font>
      <sz val="11"/>
      <color theme="1"/>
      <name val="Calibri"/>
      <family val="2"/>
      <scheme val="minor"/>
    </font>
    <font>
      <sz val="11"/>
      <color theme="1"/>
      <name val="Calibri"/>
      <family val="2"/>
      <charset val="128"/>
      <scheme val="minor"/>
    </font>
    <font>
      <b/>
      <sz val="10"/>
      <color theme="4" tint="-0.249977111117893"/>
      <name val="Arial"/>
      <family val="2"/>
    </font>
    <font>
      <b/>
      <sz val="11"/>
      <color theme="4" tint="-0.249977111117893"/>
      <name val="Arial"/>
      <family val="2"/>
    </font>
    <font>
      <b/>
      <sz val="12"/>
      <color theme="4" tint="-0.249977111117893"/>
      <name val="Arial"/>
      <family val="2"/>
    </font>
    <font>
      <b/>
      <sz val="10"/>
      <color theme="1"/>
      <name val="Arial"/>
      <family val="2"/>
    </font>
    <font>
      <b/>
      <u/>
      <sz val="12"/>
      <color theme="4" tint="-0.249977111117893"/>
      <name val="Arial"/>
      <family val="2"/>
    </font>
    <font>
      <b/>
      <sz val="18"/>
      <name val="Arial"/>
      <family val="2"/>
    </font>
    <font>
      <b/>
      <sz val="18"/>
      <color theme="4" tint="-0.249977111117893"/>
      <name val="Arial"/>
      <family val="2"/>
    </font>
    <font>
      <sz val="12"/>
      <name val="Arial"/>
      <family val="2"/>
    </font>
    <font>
      <b/>
      <sz val="12"/>
      <name val="Arial"/>
      <family val="2"/>
    </font>
    <font>
      <sz val="9"/>
      <color indexed="49"/>
      <name val="Arial"/>
      <family val="2"/>
    </font>
    <font>
      <sz val="9"/>
      <color theme="4" tint="-0.249977111117893"/>
      <name val="Arial"/>
      <family val="2"/>
    </font>
    <font>
      <sz val="9"/>
      <color theme="1"/>
      <name val="Arial"/>
      <family val="2"/>
    </font>
    <font>
      <b/>
      <sz val="8"/>
      <color rgb="FFFF0000"/>
      <name val="Arial"/>
      <family val="2"/>
    </font>
    <font>
      <sz val="8"/>
      <color indexed="18"/>
      <name val="Arial"/>
      <family val="2"/>
    </font>
    <font>
      <b/>
      <sz val="11"/>
      <name val="ＭＳ Ｐゴシック"/>
      <family val="3"/>
      <charset val="128"/>
    </font>
    <font>
      <b/>
      <sz val="11"/>
      <name val="ＭＳ Ｐゴシック"/>
      <family val="3"/>
      <charset val="128"/>
    </font>
    <font>
      <b/>
      <u/>
      <sz val="9"/>
      <color theme="0"/>
      <name val="Arial"/>
      <family val="2"/>
    </font>
    <font>
      <b/>
      <sz val="9"/>
      <color theme="0"/>
      <name val="Arial"/>
      <family val="2"/>
    </font>
    <font>
      <sz val="9"/>
      <color theme="0"/>
      <name val="Arial"/>
      <family val="2"/>
    </font>
    <font>
      <b/>
      <sz val="10"/>
      <color theme="0"/>
      <name val="Arial"/>
      <family val="2"/>
    </font>
    <font>
      <sz val="10"/>
      <color theme="0"/>
      <name val="Arial"/>
      <family val="2"/>
    </font>
    <font>
      <b/>
      <sz val="8"/>
      <color rgb="FFFF00FF"/>
      <name val="Arial"/>
      <family val="2"/>
    </font>
    <font>
      <b/>
      <sz val="10"/>
      <color theme="1"/>
      <name val="맑은 고딕"/>
      <family val="3"/>
      <charset val="129"/>
    </font>
    <font>
      <b/>
      <sz val="10"/>
      <color rgb="FF0099FF"/>
      <name val="맑은 고딕"/>
      <family val="3"/>
      <charset val="129"/>
    </font>
    <font>
      <b/>
      <sz val="10"/>
      <color rgb="FF00B0F0"/>
      <name val="Calibri"/>
      <family val="3"/>
      <charset val="129"/>
      <scheme val="minor"/>
    </font>
    <font>
      <sz val="10"/>
      <color theme="1"/>
      <name val="Calibri"/>
      <family val="3"/>
      <charset val="129"/>
      <scheme val="minor"/>
    </font>
    <font>
      <sz val="10"/>
      <color theme="0"/>
      <name val="Calibri"/>
      <family val="3"/>
      <charset val="129"/>
      <scheme val="minor"/>
    </font>
    <font>
      <sz val="10"/>
      <color rgb="FF0099FF"/>
      <name val="맑은 고딕"/>
      <family val="3"/>
      <charset val="129"/>
    </font>
    <font>
      <sz val="10"/>
      <color theme="1"/>
      <name val="Calibri"/>
      <family val="2"/>
      <scheme val="minor"/>
    </font>
    <font>
      <sz val="10"/>
      <color rgb="FF00B0F0"/>
      <name val="맑은 고딕"/>
      <family val="3"/>
      <charset val="129"/>
    </font>
    <font>
      <sz val="10"/>
      <color theme="1" tint="0.499984740745262"/>
      <name val="맑은 고딕"/>
      <family val="3"/>
      <charset val="129"/>
    </font>
    <font>
      <b/>
      <sz val="10"/>
      <color rgb="FFFF0000"/>
      <name val="Calibri"/>
      <family val="3"/>
      <charset val="129"/>
      <scheme val="minor"/>
    </font>
    <font>
      <sz val="10"/>
      <color theme="1"/>
      <name val="맑은 고딕"/>
      <family val="3"/>
      <charset val="129"/>
    </font>
    <font>
      <b/>
      <sz val="10"/>
      <name val="ＭＳ Ｐゴシック"/>
      <family val="3"/>
      <charset val="128"/>
    </font>
    <font>
      <sz val="9"/>
      <color rgb="FF000000"/>
      <name val="Meiryo UI"/>
      <family val="2"/>
    </font>
  </fonts>
  <fills count="18">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FC000"/>
        <bgColor indexed="64"/>
      </patternFill>
    </fill>
    <fill>
      <patternFill patternType="solid">
        <fgColor theme="4" tint="-0.24994659260841701"/>
        <bgColor indexed="64"/>
      </patternFill>
    </fill>
    <fill>
      <patternFill patternType="solid">
        <fgColor theme="0" tint="-0.14996795556505021"/>
        <bgColor indexed="64"/>
      </patternFill>
    </fill>
    <fill>
      <patternFill patternType="solid">
        <fgColor rgb="FFB5176D"/>
        <bgColor indexed="64"/>
      </patternFill>
    </fill>
    <fill>
      <patternFill patternType="solid">
        <fgColor theme="4" tint="0.59999389629810485"/>
        <bgColor indexed="64"/>
      </patternFill>
    </fill>
    <fill>
      <patternFill patternType="solid">
        <fgColor rgb="FFFF00FF"/>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0099FF"/>
        <bgColor indexed="64"/>
      </patternFill>
    </fill>
    <fill>
      <patternFill patternType="solid">
        <fgColor rgb="FFFFFF00"/>
        <bgColor indexed="64"/>
      </patternFill>
    </fill>
  </fills>
  <borders count="87">
    <border>
      <left/>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bottom style="hair">
        <color auto="1"/>
      </bottom>
      <diagonal/>
    </border>
    <border>
      <left style="thick">
        <color theme="4" tint="-0.24994659260841701"/>
      </left>
      <right style="thick">
        <color theme="4" tint="-0.24994659260841701"/>
      </right>
      <top style="thick">
        <color theme="4" tint="-0.24994659260841701"/>
      </top>
      <bottom style="thick">
        <color theme="4" tint="-0.24994659260841701"/>
      </bottom>
      <diagonal/>
    </border>
    <border>
      <left style="thick">
        <color theme="4" tint="-0.24994659260841701"/>
      </left>
      <right style="dashed">
        <color theme="4" tint="-0.24994659260841701"/>
      </right>
      <top style="thick">
        <color theme="4" tint="-0.24994659260841701"/>
      </top>
      <bottom style="dashed">
        <color theme="4" tint="-0.24994659260841701"/>
      </bottom>
      <diagonal/>
    </border>
    <border>
      <left style="dashed">
        <color theme="4" tint="-0.24994659260841701"/>
      </left>
      <right style="dashed">
        <color theme="4" tint="-0.24994659260841701"/>
      </right>
      <top style="thick">
        <color theme="4" tint="-0.24994659260841701"/>
      </top>
      <bottom style="dashed">
        <color theme="4" tint="-0.24994659260841701"/>
      </bottom>
      <diagonal/>
    </border>
    <border>
      <left style="thick">
        <color theme="4" tint="-0.24994659260841701"/>
      </left>
      <right style="dashed">
        <color theme="4" tint="-0.24994659260841701"/>
      </right>
      <top style="dashed">
        <color theme="4" tint="-0.24994659260841701"/>
      </top>
      <bottom style="dashed">
        <color theme="4" tint="-0.24994659260841701"/>
      </bottom>
      <diagonal/>
    </border>
    <border>
      <left style="dashed">
        <color theme="4" tint="-0.24994659260841701"/>
      </left>
      <right style="dashed">
        <color theme="4" tint="-0.24994659260841701"/>
      </right>
      <top style="dashed">
        <color theme="4" tint="-0.24994659260841701"/>
      </top>
      <bottom style="dashed">
        <color theme="4" tint="-0.24994659260841701"/>
      </bottom>
      <diagonal/>
    </border>
    <border>
      <left style="thick">
        <color theme="4" tint="-0.24994659260841701"/>
      </left>
      <right style="dashed">
        <color theme="4" tint="-0.24994659260841701"/>
      </right>
      <top style="dashed">
        <color theme="4" tint="-0.24994659260841701"/>
      </top>
      <bottom style="thick">
        <color theme="4" tint="-0.24994659260841701"/>
      </bottom>
      <diagonal/>
    </border>
    <border>
      <left style="dashed">
        <color theme="4" tint="-0.24994659260841701"/>
      </left>
      <right style="dashed">
        <color theme="4" tint="-0.24994659260841701"/>
      </right>
      <top style="dashed">
        <color theme="4" tint="-0.24994659260841701"/>
      </top>
      <bottom style="thick">
        <color theme="4" tint="-0.24994659260841701"/>
      </bottom>
      <diagonal/>
    </border>
    <border>
      <left style="dashed">
        <color theme="4" tint="-0.24994659260841701"/>
      </left>
      <right/>
      <top style="thick">
        <color theme="4" tint="-0.24994659260841701"/>
      </top>
      <bottom style="dashed">
        <color theme="4" tint="-0.24994659260841701"/>
      </bottom>
      <diagonal/>
    </border>
    <border>
      <left style="dashed">
        <color theme="4" tint="-0.24994659260841701"/>
      </left>
      <right/>
      <top style="dashed">
        <color theme="4" tint="-0.24994659260841701"/>
      </top>
      <bottom style="dashed">
        <color theme="4" tint="-0.24994659260841701"/>
      </bottom>
      <diagonal/>
    </border>
    <border>
      <left style="dashed">
        <color theme="4" tint="-0.24994659260841701"/>
      </left>
      <right/>
      <top style="dashed">
        <color theme="4" tint="-0.24994659260841701"/>
      </top>
      <bottom style="thick">
        <color theme="4" tint="-0.24994659260841701"/>
      </bottom>
      <diagonal/>
    </border>
    <border>
      <left style="thick">
        <color theme="4" tint="-0.24994659260841701"/>
      </left>
      <right style="thick">
        <color theme="4" tint="-0.24994659260841701"/>
      </right>
      <top style="thick">
        <color theme="4" tint="-0.24994659260841701"/>
      </top>
      <bottom style="dashed">
        <color theme="4" tint="-0.24994659260841701"/>
      </bottom>
      <diagonal/>
    </border>
    <border>
      <left style="thick">
        <color theme="4" tint="-0.24994659260841701"/>
      </left>
      <right style="thick">
        <color theme="4" tint="-0.24994659260841701"/>
      </right>
      <top style="dashed">
        <color theme="4" tint="-0.24994659260841701"/>
      </top>
      <bottom style="dashed">
        <color theme="4" tint="-0.24994659260841701"/>
      </bottom>
      <diagonal/>
    </border>
    <border>
      <left style="thick">
        <color theme="4" tint="-0.24994659260841701"/>
      </left>
      <right style="thick">
        <color theme="4" tint="-0.24994659260841701"/>
      </right>
      <top style="dashed">
        <color theme="4" tint="-0.24994659260841701"/>
      </top>
      <bottom style="thick">
        <color theme="4" tint="-0.24994659260841701"/>
      </bottom>
      <diagonal/>
    </border>
    <border>
      <left/>
      <right/>
      <top/>
      <bottom style="thick">
        <color theme="4" tint="-0.24994659260841701"/>
      </bottom>
      <diagonal/>
    </border>
    <border>
      <left/>
      <right style="thick">
        <color theme="4" tint="-0.24994659260841701"/>
      </right>
      <top/>
      <bottom/>
      <diagonal/>
    </border>
    <border>
      <left style="thick">
        <color theme="4" tint="-0.24994659260841701"/>
      </left>
      <right style="dashed">
        <color theme="4" tint="-0.24994659260841701"/>
      </right>
      <top/>
      <bottom style="dashed">
        <color theme="4" tint="-0.24994659260841701"/>
      </bottom>
      <diagonal/>
    </border>
    <border>
      <left style="dashed">
        <color theme="4" tint="-0.24994659260841701"/>
      </left>
      <right style="dashed">
        <color theme="4" tint="-0.24994659260841701"/>
      </right>
      <top/>
      <bottom style="dashed">
        <color theme="4" tint="-0.24994659260841701"/>
      </bottom>
      <diagonal/>
    </border>
    <border>
      <left style="dashed">
        <color theme="4" tint="-0.24994659260841701"/>
      </left>
      <right/>
      <top/>
      <bottom style="dashed">
        <color theme="4" tint="-0.24994659260841701"/>
      </bottom>
      <diagonal/>
    </border>
    <border>
      <left style="thick">
        <color theme="4" tint="-0.24994659260841701"/>
      </left>
      <right style="thick">
        <color theme="4" tint="-0.24994659260841701"/>
      </right>
      <top/>
      <bottom style="dashed">
        <color theme="4" tint="-0.24994659260841701"/>
      </bottom>
      <diagonal/>
    </border>
    <border>
      <left style="thick">
        <color theme="4" tint="-0.24994659260841701"/>
      </left>
      <right style="dashed">
        <color theme="4" tint="-0.24994659260841701"/>
      </right>
      <top style="dashed">
        <color theme="4" tint="-0.24994659260841701"/>
      </top>
      <bottom/>
      <diagonal/>
    </border>
    <border>
      <left style="thick">
        <color theme="4" tint="-0.24994659260841701"/>
      </left>
      <right style="dashed">
        <color theme="4" tint="-0.24994659260841701"/>
      </right>
      <top style="thick">
        <color theme="4" tint="-0.24994659260841701"/>
      </top>
      <bottom style="thick">
        <color theme="4" tint="-0.24994659260841701"/>
      </bottom>
      <diagonal/>
    </border>
    <border>
      <left style="dashed">
        <color theme="4" tint="-0.24994659260841701"/>
      </left>
      <right style="dashed">
        <color theme="4" tint="-0.24994659260841701"/>
      </right>
      <top style="thick">
        <color theme="4" tint="-0.24994659260841701"/>
      </top>
      <bottom style="thick">
        <color theme="4" tint="-0.24994659260841701"/>
      </bottom>
      <diagonal/>
    </border>
    <border>
      <left style="dashed">
        <color theme="4" tint="-0.24994659260841701"/>
      </left>
      <right/>
      <top style="thick">
        <color theme="4" tint="-0.24994659260841701"/>
      </top>
      <bottom style="thick">
        <color theme="4" tint="-0.24994659260841701"/>
      </bottom>
      <diagonal/>
    </border>
    <border>
      <left style="dashed">
        <color theme="4" tint="-0.24994659260841701"/>
      </left>
      <right style="thick">
        <color theme="4" tint="-0.24994659260841701"/>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ck">
        <color theme="4" tint="-0.24994659260841701"/>
      </left>
      <right style="dashed">
        <color theme="4" tint="-0.24994659260841701"/>
      </right>
      <top/>
      <bottom/>
      <diagonal/>
    </border>
    <border>
      <left style="thick">
        <color theme="4" tint="-0.24994659260841701"/>
      </left>
      <right style="dashed">
        <color theme="4" tint="-0.24994659260841701"/>
      </right>
      <top/>
      <bottom style="thick">
        <color theme="4" tint="-0.24994659260841701"/>
      </bottom>
      <diagonal/>
    </border>
    <border>
      <left style="dashed">
        <color theme="4" tint="-0.24994659260841701"/>
      </left>
      <right style="thick">
        <color theme="4" tint="-0.24994659260841701"/>
      </right>
      <top style="dashed">
        <color theme="4" tint="-0.24994659260841701"/>
      </top>
      <bottom/>
      <diagonal/>
    </border>
    <border>
      <left style="dashed">
        <color theme="4" tint="-0.24994659260841701"/>
      </left>
      <right style="thick">
        <color theme="4" tint="-0.24994659260841701"/>
      </right>
      <top/>
      <bottom style="dashed">
        <color theme="4" tint="-0.24994659260841701"/>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theme="4" tint="-0.24994659260841701"/>
      </left>
      <right style="thick">
        <color theme="4" tint="-0.24994659260841701"/>
      </right>
      <top style="dashed">
        <color theme="4" tint="-0.24994659260841701"/>
      </top>
      <bottom style="dotted">
        <color theme="4" tint="-0.24994659260841701"/>
      </bottom>
      <diagonal/>
    </border>
    <border>
      <left style="thick">
        <color theme="4" tint="-0.24994659260841701"/>
      </left>
      <right style="dashed">
        <color theme="4" tint="-0.24994659260841701"/>
      </right>
      <top style="dashed">
        <color theme="4" tint="-0.24994659260841701"/>
      </top>
      <bottom style="dotted">
        <color theme="4" tint="-0.24994659260841701"/>
      </bottom>
      <diagonal/>
    </border>
    <border>
      <left style="dashed">
        <color theme="4" tint="-0.24994659260841701"/>
      </left>
      <right style="dashed">
        <color theme="4" tint="-0.24994659260841701"/>
      </right>
      <top style="dashed">
        <color theme="4" tint="-0.24994659260841701"/>
      </top>
      <bottom style="dotted">
        <color theme="4" tint="-0.24994659260841701"/>
      </bottom>
      <diagonal/>
    </border>
    <border>
      <left style="dashed">
        <color theme="4" tint="-0.24994659260841701"/>
      </left>
      <right/>
      <top style="dashed">
        <color theme="4" tint="-0.24994659260841701"/>
      </top>
      <bottom style="dotted">
        <color theme="4" tint="-0.24994659260841701"/>
      </bottom>
      <diagonal/>
    </border>
    <border>
      <left style="thick">
        <color theme="4" tint="-0.24994659260841701"/>
      </left>
      <right style="thick">
        <color theme="4" tint="-0.24994659260841701"/>
      </right>
      <top style="dotted">
        <color theme="4" tint="-0.24994659260841701"/>
      </top>
      <bottom style="thick">
        <color theme="4" tint="-0.24994659260841701"/>
      </bottom>
      <diagonal/>
    </border>
    <border>
      <left style="thick">
        <color theme="4" tint="-0.24994659260841701"/>
      </left>
      <right style="dashed">
        <color theme="4" tint="-0.24994659260841701"/>
      </right>
      <top style="dotted">
        <color theme="4" tint="-0.24994659260841701"/>
      </top>
      <bottom style="thick">
        <color theme="4" tint="-0.24994659260841701"/>
      </bottom>
      <diagonal/>
    </border>
    <border>
      <left style="dashed">
        <color theme="4" tint="-0.24994659260841701"/>
      </left>
      <right style="dashed">
        <color theme="4" tint="-0.24994659260841701"/>
      </right>
      <top style="dotted">
        <color theme="4" tint="-0.24994659260841701"/>
      </top>
      <bottom style="thick">
        <color theme="4" tint="-0.24994659260841701"/>
      </bottom>
      <diagonal/>
    </border>
    <border>
      <left style="dashed">
        <color theme="4" tint="-0.24994659260841701"/>
      </left>
      <right/>
      <top style="dotted">
        <color theme="4" tint="-0.24994659260841701"/>
      </top>
      <bottom style="thick">
        <color theme="4" tint="-0.24994659260841701"/>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ck">
        <color rgb="FFB5176D"/>
      </left>
      <right style="dotted">
        <color rgb="FFB5176D"/>
      </right>
      <top style="thick">
        <color rgb="FFB5176D"/>
      </top>
      <bottom style="dotted">
        <color rgb="FFB5176D"/>
      </bottom>
      <diagonal/>
    </border>
    <border>
      <left style="dotted">
        <color rgb="FFB5176D"/>
      </left>
      <right style="thick">
        <color rgb="FFB5176D"/>
      </right>
      <top style="thick">
        <color rgb="FFB5176D"/>
      </top>
      <bottom style="dotted">
        <color rgb="FFB5176D"/>
      </bottom>
      <diagonal/>
    </border>
    <border>
      <left style="thick">
        <color rgb="FFB5176D"/>
      </left>
      <right style="dotted">
        <color rgb="FFB5176D"/>
      </right>
      <top style="dotted">
        <color rgb="FFB5176D"/>
      </top>
      <bottom style="dotted">
        <color rgb="FFB5176D"/>
      </bottom>
      <diagonal/>
    </border>
    <border>
      <left style="dotted">
        <color rgb="FFB5176D"/>
      </left>
      <right style="thick">
        <color rgb="FFB5176D"/>
      </right>
      <top style="dotted">
        <color rgb="FFB5176D"/>
      </top>
      <bottom style="dotted">
        <color rgb="FFB5176D"/>
      </bottom>
      <diagonal/>
    </border>
    <border>
      <left style="thick">
        <color rgb="FFB5176D"/>
      </left>
      <right style="dotted">
        <color rgb="FFB5176D"/>
      </right>
      <top style="dotted">
        <color rgb="FFB5176D"/>
      </top>
      <bottom style="thick">
        <color rgb="FFB5176D"/>
      </bottom>
      <diagonal/>
    </border>
    <border>
      <left style="dotted">
        <color rgb="FFB5176D"/>
      </left>
      <right style="thick">
        <color rgb="FFB5176D"/>
      </right>
      <top style="dotted">
        <color rgb="FFB5176D"/>
      </top>
      <bottom style="thick">
        <color rgb="FFB5176D"/>
      </bottom>
      <diagonal/>
    </border>
    <border>
      <left style="thick">
        <color rgb="FFB5176D"/>
      </left>
      <right style="dotted">
        <color rgb="FFB5176D"/>
      </right>
      <top/>
      <bottom style="dotted">
        <color rgb="FFB5176D"/>
      </bottom>
      <diagonal/>
    </border>
    <border>
      <left style="dotted">
        <color rgb="FFB5176D"/>
      </left>
      <right style="thick">
        <color rgb="FFB5176D"/>
      </right>
      <top/>
      <bottom style="dotted">
        <color rgb="FFB5176D"/>
      </bottom>
      <diagonal/>
    </border>
    <border>
      <left style="thick">
        <color rgb="FFB5176D"/>
      </left>
      <right style="dotted">
        <color rgb="FFB5176D"/>
      </right>
      <top style="thick">
        <color rgb="FFB5176D"/>
      </top>
      <bottom style="thick">
        <color rgb="FFB5176D"/>
      </bottom>
      <diagonal/>
    </border>
    <border>
      <left style="dotted">
        <color rgb="FFB5176D"/>
      </left>
      <right style="thick">
        <color rgb="FFB5176D"/>
      </right>
      <top style="thick">
        <color rgb="FFB5176D"/>
      </top>
      <bottom style="thick">
        <color rgb="FFB5176D"/>
      </bottom>
      <diagonal/>
    </border>
    <border>
      <left/>
      <right/>
      <top style="thick">
        <color theme="4" tint="-0.24994659260841701"/>
      </top>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indexed="64"/>
      </bottom>
      <diagonal/>
    </border>
  </borders>
  <cellStyleXfs count="12">
    <xf numFmtId="0" fontId="0" fillId="0" borderId="0">
      <alignment vertical="center"/>
    </xf>
    <xf numFmtId="0" fontId="6" fillId="0" borderId="0"/>
    <xf numFmtId="0" fontId="20" fillId="0" borderId="0"/>
    <xf numFmtId="0" fontId="21" fillId="0" borderId="0" applyNumberFormat="0" applyFill="0" applyBorder="0" applyAlignment="0" applyProtection="0">
      <alignment vertical="top"/>
      <protection locked="0"/>
    </xf>
    <xf numFmtId="0" fontId="37" fillId="0" borderId="0"/>
    <xf numFmtId="38" fontId="37" fillId="0" borderId="0" applyFont="0" applyFill="0" applyBorder="0" applyAlignment="0" applyProtection="0">
      <alignment vertical="center"/>
    </xf>
    <xf numFmtId="0" fontId="37" fillId="0" borderId="0"/>
    <xf numFmtId="0" fontId="38" fillId="0" borderId="0">
      <alignment vertical="center"/>
    </xf>
    <xf numFmtId="0" fontId="5" fillId="0" borderId="0"/>
    <xf numFmtId="0" fontId="4" fillId="0" borderId="0"/>
    <xf numFmtId="0" fontId="2" fillId="0" borderId="0"/>
    <xf numFmtId="0" fontId="1" fillId="0" borderId="0"/>
  </cellStyleXfs>
  <cellXfs count="345">
    <xf numFmtId="0" fontId="0" fillId="0" borderId="0" xfId="0">
      <alignment vertical="center"/>
    </xf>
    <xf numFmtId="0" fontId="7" fillId="2" borderId="1" xfId="1" applyFont="1" applyFill="1" applyBorder="1" applyAlignment="1">
      <alignmen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10" fillId="0" borderId="0" xfId="1" applyFont="1"/>
    <xf numFmtId="0" fontId="10" fillId="0" borderId="4" xfId="1" applyFont="1" applyFill="1" applyBorder="1"/>
    <xf numFmtId="49" fontId="10" fillId="0" borderId="5" xfId="0" applyNumberFormat="1" applyFont="1" applyFill="1" applyBorder="1" applyAlignment="1">
      <alignment horizontal="center" vertical="center"/>
    </xf>
    <xf numFmtId="49" fontId="10" fillId="0" borderId="5" xfId="0" quotePrefix="1" applyNumberFormat="1"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1" applyFont="1" applyFill="1" applyBorder="1"/>
    <xf numFmtId="49" fontId="10" fillId="0" borderId="8" xfId="0" applyNumberFormat="1" applyFont="1" applyFill="1" applyBorder="1" applyAlignment="1">
      <alignment horizontal="center" vertical="center"/>
    </xf>
    <xf numFmtId="49" fontId="10" fillId="0" borderId="8" xfId="0" quotePrefix="1" applyNumberFormat="1"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7" xfId="1" applyFont="1" applyFill="1" applyBorder="1" applyAlignment="1">
      <alignment vertical="center"/>
    </xf>
    <xf numFmtId="49" fontId="10" fillId="0" borderId="7" xfId="1" applyNumberFormat="1" applyFont="1" applyFill="1" applyBorder="1"/>
    <xf numFmtId="49" fontId="10" fillId="0" borderId="10" xfId="1" applyNumberFormat="1" applyFont="1" applyFill="1" applyBorder="1"/>
    <xf numFmtId="49" fontId="10" fillId="0" borderId="11" xfId="0" applyNumberFormat="1" applyFont="1" applyFill="1" applyBorder="1" applyAlignment="1">
      <alignment horizontal="center" vertical="center"/>
    </xf>
    <xf numFmtId="49" fontId="10" fillId="0" borderId="11" xfId="0" quotePrefix="1" applyNumberFormat="1"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7" fillId="2" borderId="13" xfId="1" applyFont="1" applyFill="1" applyBorder="1"/>
    <xf numFmtId="0" fontId="7" fillId="2" borderId="13" xfId="1" applyFont="1" applyFill="1" applyBorder="1" applyAlignment="1">
      <alignment horizontal="left"/>
    </xf>
    <xf numFmtId="0" fontId="7" fillId="2" borderId="3" xfId="1" applyFont="1" applyFill="1" applyBorder="1"/>
    <xf numFmtId="0" fontId="12" fillId="0" borderId="0" xfId="1" applyFont="1"/>
    <xf numFmtId="0" fontId="10" fillId="0" borderId="14" xfId="1" applyFont="1" applyBorder="1" applyAlignment="1">
      <alignment vertical="center"/>
    </xf>
    <xf numFmtId="0" fontId="10" fillId="0" borderId="15" xfId="1" applyFont="1" applyBorder="1" applyAlignment="1">
      <alignment vertical="center"/>
    </xf>
    <xf numFmtId="0" fontId="10" fillId="0" borderId="16" xfId="1" applyFont="1" applyBorder="1" applyAlignment="1">
      <alignment vertical="center"/>
    </xf>
    <xf numFmtId="0" fontId="10" fillId="0" borderId="17" xfId="1" applyFont="1" applyBorder="1" applyAlignment="1">
      <alignment vertical="center"/>
    </xf>
    <xf numFmtId="0" fontId="10" fillId="0" borderId="18" xfId="1" applyFont="1" applyBorder="1" applyAlignment="1">
      <alignment vertical="center"/>
    </xf>
    <xf numFmtId="0" fontId="10" fillId="0" borderId="19" xfId="1" applyFont="1" applyBorder="1" applyAlignment="1">
      <alignment vertical="center"/>
    </xf>
    <xf numFmtId="0" fontId="13" fillId="0" borderId="0" xfId="1" applyFont="1" applyBorder="1" applyAlignment="1"/>
    <xf numFmtId="0" fontId="7" fillId="2" borderId="20" xfId="1" applyFont="1" applyFill="1" applyBorder="1" applyAlignment="1">
      <alignment horizontal="left"/>
    </xf>
    <xf numFmtId="0" fontId="14" fillId="0" borderId="0" xfId="1" applyFont="1" applyFill="1" applyBorder="1"/>
    <xf numFmtId="0" fontId="12" fillId="0" borderId="0" xfId="1" applyFont="1" applyBorder="1"/>
    <xf numFmtId="0" fontId="10" fillId="0" borderId="15" xfId="1" applyFont="1" applyBorder="1" applyAlignment="1">
      <alignment horizontal="left" vertical="center"/>
    </xf>
    <xf numFmtId="0" fontId="10" fillId="0" borderId="21" xfId="1" applyFont="1" applyBorder="1" applyAlignment="1">
      <alignment vertical="center"/>
    </xf>
    <xf numFmtId="0" fontId="10" fillId="0" borderId="22" xfId="1" applyFont="1" applyBorder="1" applyAlignment="1">
      <alignment vertical="center"/>
    </xf>
    <xf numFmtId="0" fontId="12" fillId="0" borderId="0" xfId="1" applyFont="1" applyAlignment="1">
      <alignment horizontal="left"/>
    </xf>
    <xf numFmtId="0" fontId="10" fillId="0" borderId="0" xfId="1" applyFont="1" applyBorder="1" applyAlignment="1">
      <alignment vertical="center"/>
    </xf>
    <xf numFmtId="0" fontId="15" fillId="0" borderId="0" xfId="1" applyFont="1"/>
    <xf numFmtId="0" fontId="0" fillId="0" borderId="0" xfId="1" applyFont="1"/>
    <xf numFmtId="0" fontId="7" fillId="2" borderId="23" xfId="1" applyFont="1" applyFill="1" applyBorder="1" applyAlignment="1">
      <alignment horizontal="left"/>
    </xf>
    <xf numFmtId="0" fontId="10" fillId="0" borderId="24" xfId="1" applyFont="1" applyBorder="1" applyAlignment="1">
      <alignment vertical="center"/>
    </xf>
    <xf numFmtId="0" fontId="10" fillId="0" borderId="24" xfId="1" applyFont="1" applyBorder="1" applyAlignment="1">
      <alignment horizontal="left" vertical="center"/>
    </xf>
    <xf numFmtId="0" fontId="10" fillId="0" borderId="25" xfId="1" applyFont="1" applyBorder="1" applyAlignment="1">
      <alignment vertical="center"/>
    </xf>
    <xf numFmtId="0" fontId="10" fillId="0" borderId="26" xfId="1" applyFont="1" applyBorder="1" applyAlignment="1">
      <alignment vertical="center"/>
    </xf>
    <xf numFmtId="0" fontId="10" fillId="0" borderId="15" xfId="1" applyFont="1" applyBorder="1" applyAlignment="1">
      <alignment vertical="center" wrapText="1"/>
    </xf>
    <xf numFmtId="0" fontId="10" fillId="0" borderId="22" xfId="1" applyFont="1" applyBorder="1" applyAlignment="1">
      <alignment vertical="center" wrapText="1"/>
    </xf>
    <xf numFmtId="0" fontId="12" fillId="0" borderId="0" xfId="1" applyFont="1" applyBorder="1" applyAlignment="1">
      <alignment horizontal="left"/>
    </xf>
    <xf numFmtId="49" fontId="15" fillId="0" borderId="0" xfId="0" applyNumberFormat="1" applyFont="1" applyAlignment="1">
      <alignment horizontal="center" shrinkToFit="1"/>
    </xf>
    <xf numFmtId="49" fontId="15" fillId="0" borderId="0" xfId="0" applyNumberFormat="1" applyFont="1" applyAlignment="1">
      <alignment horizontal="center" vertical="center" shrinkToFit="1"/>
    </xf>
    <xf numFmtId="0" fontId="13" fillId="0" borderId="15" xfId="1" applyFont="1" applyBorder="1" applyAlignment="1">
      <alignment vertical="center"/>
    </xf>
    <xf numFmtId="0" fontId="22" fillId="3" borderId="0" xfId="2" applyFont="1" applyFill="1" applyAlignment="1" applyProtection="1"/>
    <xf numFmtId="0" fontId="23" fillId="3" borderId="0" xfId="2" applyFont="1" applyFill="1" applyBorder="1" applyAlignment="1" applyProtection="1">
      <alignment horizontal="center"/>
    </xf>
    <xf numFmtId="0" fontId="24" fillId="3" borderId="0" xfId="2" applyFont="1" applyFill="1"/>
    <xf numFmtId="0" fontId="24" fillId="3" borderId="0" xfId="2" applyFont="1" applyFill="1" applyAlignment="1">
      <alignment vertical="top" wrapText="1"/>
    </xf>
    <xf numFmtId="0" fontId="22" fillId="3" borderId="0" xfId="2" applyFont="1" applyFill="1" applyBorder="1" applyAlignment="1" applyProtection="1">
      <alignment horizontal="center"/>
    </xf>
    <xf numFmtId="0" fontId="25" fillId="3" borderId="0" xfId="2" applyFont="1" applyFill="1" applyBorder="1" applyAlignment="1" applyProtection="1">
      <alignment horizontal="left" vertical="center" wrapText="1"/>
    </xf>
    <xf numFmtId="0" fontId="27" fillId="3" borderId="0" xfId="2" applyFont="1" applyFill="1" applyBorder="1" applyAlignment="1" applyProtection="1">
      <alignment horizontal="center" wrapText="1"/>
    </xf>
    <xf numFmtId="0" fontId="23" fillId="3" borderId="0" xfId="2" applyFont="1" applyFill="1" applyAlignment="1">
      <alignment wrapText="1"/>
    </xf>
    <xf numFmtId="0" fontId="23" fillId="3" borderId="0" xfId="2" applyFont="1" applyFill="1" applyBorder="1" applyAlignment="1" applyProtection="1">
      <alignment horizontal="left" wrapText="1"/>
    </xf>
    <xf numFmtId="0" fontId="24" fillId="3" borderId="0" xfId="2" applyFont="1" applyFill="1" applyBorder="1" applyAlignment="1">
      <alignment wrapText="1"/>
    </xf>
    <xf numFmtId="0" fontId="23" fillId="3" borderId="0" xfId="2" applyFont="1" applyFill="1"/>
    <xf numFmtId="0" fontId="23" fillId="3" borderId="0" xfId="2" applyFont="1" applyFill="1" applyBorder="1"/>
    <xf numFmtId="0" fontId="24" fillId="3" borderId="0" xfId="2" applyFont="1" applyFill="1" applyBorder="1"/>
    <xf numFmtId="0" fontId="22" fillId="3" borderId="0" xfId="2" applyFont="1" applyFill="1" applyProtection="1">
      <protection hidden="1"/>
    </xf>
    <xf numFmtId="0" fontId="24" fillId="3" borderId="0" xfId="2" applyFont="1" applyFill="1" applyProtection="1">
      <protection hidden="1"/>
    </xf>
    <xf numFmtId="0" fontId="24" fillId="3" borderId="0" xfId="2" applyFont="1" applyFill="1" applyAlignment="1">
      <alignment horizontal="left"/>
    </xf>
    <xf numFmtId="0" fontId="36" fillId="3" borderId="0" xfId="2" applyFont="1" applyFill="1" applyBorder="1"/>
    <xf numFmtId="0" fontId="26" fillId="3" borderId="0" xfId="2" applyFont="1" applyFill="1" applyBorder="1"/>
    <xf numFmtId="49" fontId="31" fillId="3" borderId="0" xfId="2" applyNumberFormat="1" applyFont="1" applyFill="1" applyBorder="1" applyAlignment="1" applyProtection="1">
      <alignment horizontal="left"/>
    </xf>
    <xf numFmtId="0" fontId="28" fillId="3" borderId="0" xfId="2" quotePrefix="1" applyFont="1" applyFill="1" applyBorder="1" applyAlignment="1" applyProtection="1">
      <alignment horizontal="left"/>
    </xf>
    <xf numFmtId="0" fontId="32" fillId="3" borderId="0" xfId="2" applyFont="1" applyFill="1" applyBorder="1"/>
    <xf numFmtId="0" fontId="33" fillId="3" borderId="0" xfId="2" applyFont="1" applyFill="1" applyBorder="1"/>
    <xf numFmtId="0" fontId="31" fillId="3" borderId="0" xfId="2" applyNumberFormat="1" applyFont="1" applyFill="1" applyBorder="1" applyAlignment="1" applyProtection="1">
      <alignment horizontal="left"/>
    </xf>
    <xf numFmtId="0" fontId="24" fillId="3" borderId="0" xfId="2" applyFont="1" applyFill="1" applyBorder="1" applyAlignment="1">
      <alignment horizontal="left"/>
    </xf>
    <xf numFmtId="0" fontId="23" fillId="3" borderId="43" xfId="2" applyFont="1" applyFill="1" applyBorder="1"/>
    <xf numFmtId="0" fontId="24" fillId="3" borderId="43" xfId="2" applyFont="1" applyFill="1" applyBorder="1"/>
    <xf numFmtId="0" fontId="24" fillId="3" borderId="0" xfId="2" applyFont="1" applyFill="1" applyBorder="1" applyProtection="1"/>
    <xf numFmtId="0" fontId="41" fillId="3" borderId="0" xfId="2" applyFont="1" applyFill="1" applyBorder="1" applyAlignment="1" applyProtection="1">
      <alignment horizontal="left"/>
    </xf>
    <xf numFmtId="0" fontId="32" fillId="3" borderId="0" xfId="2" applyFont="1" applyFill="1" applyBorder="1" applyProtection="1"/>
    <xf numFmtId="0" fontId="29" fillId="3" borderId="0" xfId="2" quotePrefix="1" applyFont="1" applyFill="1" applyBorder="1" applyAlignment="1" applyProtection="1"/>
    <xf numFmtId="0" fontId="43" fillId="3" borderId="0" xfId="2" applyFont="1" applyFill="1" applyBorder="1" applyAlignment="1" applyProtection="1"/>
    <xf numFmtId="0" fontId="40" fillId="4" borderId="50" xfId="2" applyFont="1" applyFill="1" applyBorder="1" applyAlignment="1" applyProtection="1">
      <alignment horizontal="center" wrapText="1"/>
    </xf>
    <xf numFmtId="0" fontId="40" fillId="4" borderId="52" xfId="2" applyFont="1" applyFill="1" applyBorder="1" applyAlignment="1" applyProtection="1">
      <alignment horizontal="center" wrapText="1"/>
    </xf>
    <xf numFmtId="0" fontId="40" fillId="4" borderId="53" xfId="2" applyFont="1" applyFill="1" applyBorder="1" applyAlignment="1" applyProtection="1">
      <alignment horizontal="center" wrapText="1"/>
    </xf>
    <xf numFmtId="0" fontId="42" fillId="5" borderId="31" xfId="2" applyFont="1" applyFill="1" applyBorder="1" applyAlignment="1" applyProtection="1">
      <alignment vertical="center" wrapText="1"/>
    </xf>
    <xf numFmtId="0" fontId="42" fillId="5" borderId="35" xfId="2" applyFont="1" applyFill="1" applyBorder="1" applyAlignment="1" applyProtection="1">
      <alignment vertical="center" wrapText="1"/>
    </xf>
    <xf numFmtId="0" fontId="42" fillId="5" borderId="50" xfId="2" applyFont="1" applyFill="1" applyBorder="1" applyAlignment="1" applyProtection="1">
      <alignment vertical="center" wrapText="1"/>
    </xf>
    <xf numFmtId="0" fontId="42" fillId="5" borderId="34" xfId="2" quotePrefix="1" applyFont="1" applyFill="1" applyBorder="1" applyAlignment="1" applyProtection="1">
      <alignment horizontal="center" vertical="center"/>
    </xf>
    <xf numFmtId="0" fontId="42" fillId="5" borderId="30" xfId="2" quotePrefix="1" applyFont="1" applyFill="1" applyBorder="1" applyAlignment="1" applyProtection="1">
      <alignment horizontal="center" vertical="center"/>
    </xf>
    <xf numFmtId="0" fontId="23" fillId="5" borderId="31" xfId="2" applyFont="1" applyFill="1" applyBorder="1" applyAlignment="1" applyProtection="1">
      <alignment vertical="center" wrapText="1"/>
    </xf>
    <xf numFmtId="0" fontId="23" fillId="5" borderId="33" xfId="2" applyFont="1" applyFill="1" applyBorder="1" applyAlignment="1" applyProtection="1">
      <alignment vertical="center" wrapText="1"/>
    </xf>
    <xf numFmtId="0" fontId="23" fillId="5" borderId="35" xfId="2" applyFont="1" applyFill="1" applyBorder="1" applyAlignment="1" applyProtection="1">
      <alignment vertical="center" wrapText="1"/>
    </xf>
    <xf numFmtId="0" fontId="23" fillId="5" borderId="34" xfId="2" quotePrefix="1" applyFont="1" applyFill="1" applyBorder="1" applyAlignment="1" applyProtection="1">
      <alignment horizontal="center" vertical="center"/>
    </xf>
    <xf numFmtId="0" fontId="23" fillId="5" borderId="44" xfId="2" quotePrefix="1" applyFont="1" applyFill="1" applyBorder="1" applyAlignment="1" applyProtection="1">
      <alignment horizontal="center" vertical="center"/>
    </xf>
    <xf numFmtId="0" fontId="23" fillId="5" borderId="45" xfId="2" applyFont="1" applyFill="1" applyBorder="1" applyAlignment="1" applyProtection="1">
      <alignment vertical="center" wrapText="1"/>
    </xf>
    <xf numFmtId="0" fontId="23" fillId="5" borderId="33" xfId="2" applyFont="1" applyFill="1" applyBorder="1" applyAlignment="1" applyProtection="1">
      <alignment vertical="center"/>
    </xf>
    <xf numFmtId="0" fontId="23" fillId="5" borderId="35" xfId="2" applyFont="1" applyFill="1" applyBorder="1" applyAlignment="1" applyProtection="1">
      <alignment vertical="center"/>
    </xf>
    <xf numFmtId="0" fontId="23" fillId="5" borderId="30" xfId="2" quotePrefix="1" applyFont="1" applyFill="1" applyBorder="1" applyAlignment="1" applyProtection="1">
      <alignment horizontal="center" vertical="center"/>
    </xf>
    <xf numFmtId="0" fontId="23" fillId="5" borderId="32" xfId="2" quotePrefix="1" applyFont="1" applyFill="1" applyBorder="1" applyAlignment="1" applyProtection="1">
      <alignment horizontal="center" vertical="center"/>
    </xf>
    <xf numFmtId="49" fontId="23" fillId="3" borderId="39" xfId="2" applyNumberFormat="1" applyFont="1" applyFill="1" applyBorder="1" applyAlignment="1" applyProtection="1">
      <alignment horizontal="center" vertical="center"/>
      <protection locked="0"/>
    </xf>
    <xf numFmtId="49" fontId="23" fillId="3" borderId="40" xfId="2" applyNumberFormat="1" applyFont="1" applyFill="1" applyBorder="1" applyAlignment="1" applyProtection="1">
      <alignment horizontal="center" vertical="center"/>
      <protection locked="0"/>
    </xf>
    <xf numFmtId="49" fontId="23" fillId="3" borderId="40" xfId="3" applyNumberFormat="1" applyFont="1" applyFill="1" applyBorder="1" applyAlignment="1" applyProtection="1">
      <alignment horizontal="center" vertical="center"/>
      <protection locked="0"/>
    </xf>
    <xf numFmtId="49" fontId="23" fillId="3" borderId="41" xfId="3" applyNumberFormat="1" applyFont="1" applyFill="1" applyBorder="1" applyAlignment="1" applyProtection="1">
      <alignment horizontal="center" vertical="center"/>
      <protection locked="0"/>
    </xf>
    <xf numFmtId="49" fontId="23" fillId="3" borderId="41" xfId="2" applyNumberFormat="1" applyFont="1" applyFill="1" applyBorder="1" applyAlignment="1" applyProtection="1">
      <alignment horizontal="center" vertical="center"/>
      <protection locked="0"/>
    </xf>
    <xf numFmtId="0" fontId="24" fillId="3" borderId="0" xfId="2" applyFont="1" applyFill="1" applyAlignment="1">
      <alignment horizontal="left" vertical="center"/>
    </xf>
    <xf numFmtId="0" fontId="14" fillId="3" borderId="0" xfId="2" applyFont="1" applyFill="1" applyBorder="1" applyAlignment="1" applyProtection="1">
      <alignment horizontal="center" wrapText="1"/>
    </xf>
    <xf numFmtId="0" fontId="22" fillId="3" borderId="0" xfId="2" applyFont="1" applyFill="1" applyAlignment="1" applyProtection="1">
      <alignment horizontal="center"/>
    </xf>
    <xf numFmtId="0" fontId="29" fillId="3" borderId="0" xfId="2" applyFont="1" applyFill="1" applyBorder="1" applyAlignment="1" applyProtection="1">
      <alignment horizontal="center" wrapText="1"/>
    </xf>
    <xf numFmtId="0" fontId="24" fillId="3" borderId="0" xfId="2" applyFont="1" applyFill="1" applyAlignment="1" applyProtection="1">
      <alignment horizontal="center"/>
      <protection hidden="1"/>
    </xf>
    <xf numFmtId="0" fontId="26" fillId="3" borderId="0" xfId="2" applyFont="1" applyFill="1" applyBorder="1" applyAlignment="1" applyProtection="1">
      <alignment horizontal="center" vertical="center" wrapText="1"/>
    </xf>
    <xf numFmtId="0" fontId="24" fillId="3" borderId="0" xfId="2" applyFont="1" applyFill="1" applyBorder="1" applyAlignment="1" applyProtection="1">
      <alignment horizontal="center"/>
      <protection hidden="1"/>
    </xf>
    <xf numFmtId="0" fontId="10" fillId="5" borderId="37" xfId="2" applyFont="1" applyFill="1" applyBorder="1" applyAlignment="1">
      <alignment horizontal="left" vertical="center" wrapText="1"/>
    </xf>
    <xf numFmtId="0" fontId="52" fillId="3" borderId="0" xfId="2" applyFont="1" applyFill="1" applyBorder="1" applyAlignment="1" applyProtection="1">
      <alignment horizontal="center" wrapText="1"/>
    </xf>
    <xf numFmtId="0" fontId="51" fillId="3" borderId="0" xfId="2" applyFont="1" applyFill="1" applyAlignment="1">
      <alignment horizontal="center" vertical="center" wrapText="1"/>
    </xf>
    <xf numFmtId="0" fontId="10" fillId="5" borderId="37" xfId="2" applyFont="1" applyFill="1" applyBorder="1" applyAlignment="1" applyProtection="1">
      <alignment horizontal="left" vertical="center"/>
    </xf>
    <xf numFmtId="0" fontId="10" fillId="5" borderId="37" xfId="2" applyFont="1" applyFill="1" applyBorder="1" applyAlignment="1" applyProtection="1">
      <alignment horizontal="left" vertical="center" wrapText="1"/>
    </xf>
    <xf numFmtId="0" fontId="10" fillId="5" borderId="36" xfId="2" applyFont="1" applyFill="1" applyBorder="1" applyAlignment="1" applyProtection="1">
      <alignment horizontal="left" vertical="center"/>
    </xf>
    <xf numFmtId="0" fontId="10" fillId="5" borderId="38" xfId="2" applyFont="1" applyFill="1" applyBorder="1" applyAlignment="1" applyProtection="1">
      <alignment horizontal="left" vertical="center" wrapText="1"/>
    </xf>
    <xf numFmtId="0" fontId="10" fillId="3" borderId="0" xfId="2" applyFont="1" applyFill="1" applyAlignment="1" applyProtection="1">
      <alignment horizontal="left"/>
      <protection hidden="1"/>
    </xf>
    <xf numFmtId="0" fontId="10" fillId="5" borderId="37" xfId="0" applyFont="1" applyFill="1" applyBorder="1" applyAlignment="1">
      <alignment horizontal="left" vertical="center" wrapText="1"/>
    </xf>
    <xf numFmtId="0" fontId="10" fillId="5" borderId="38" xfId="0" applyFont="1" applyFill="1" applyBorder="1" applyAlignment="1">
      <alignment horizontal="left" vertical="center" wrapText="1"/>
    </xf>
    <xf numFmtId="0" fontId="10" fillId="5" borderId="46" xfId="2" applyFont="1" applyFill="1" applyBorder="1" applyAlignment="1" applyProtection="1">
      <alignment horizontal="left" vertical="center"/>
    </xf>
    <xf numFmtId="0" fontId="10" fillId="5" borderId="38" xfId="2" applyFont="1" applyFill="1" applyBorder="1" applyAlignment="1" applyProtection="1">
      <alignment horizontal="left" vertical="center"/>
    </xf>
    <xf numFmtId="0" fontId="10" fillId="3" borderId="0" xfId="2" applyFont="1" applyFill="1" applyBorder="1" applyAlignment="1" applyProtection="1">
      <alignment horizontal="left"/>
    </xf>
    <xf numFmtId="0" fontId="48" fillId="3" borderId="0" xfId="2" applyFont="1" applyFill="1" applyBorder="1" applyAlignment="1" applyProtection="1">
      <alignment horizontal="left"/>
    </xf>
    <xf numFmtId="0" fontId="49" fillId="3" borderId="0" xfId="2" applyFont="1" applyFill="1" applyBorder="1" applyAlignment="1" applyProtection="1">
      <alignment horizontal="left"/>
    </xf>
    <xf numFmtId="0" fontId="22" fillId="3" borderId="0" xfId="2" applyFont="1" applyFill="1" applyBorder="1" applyAlignment="1" applyProtection="1">
      <alignment horizontal="center" vertical="center"/>
    </xf>
    <xf numFmtId="0" fontId="41" fillId="3" borderId="0" xfId="2" applyFont="1" applyFill="1" applyBorder="1" applyAlignment="1" applyProtection="1">
      <alignment horizontal="left" vertical="center"/>
    </xf>
    <xf numFmtId="0" fontId="44" fillId="3" borderId="0" xfId="2" applyFont="1" applyFill="1" applyBorder="1" applyAlignment="1" applyProtection="1">
      <alignment horizontal="left" vertical="center"/>
    </xf>
    <xf numFmtId="0" fontId="22" fillId="3" borderId="0" xfId="2" applyFont="1" applyFill="1" applyAlignment="1" applyProtection="1">
      <alignment horizontal="center" vertical="center"/>
      <protection hidden="1"/>
    </xf>
    <xf numFmtId="0" fontId="22" fillId="3" borderId="0" xfId="2" applyFont="1" applyFill="1" applyAlignment="1" applyProtection="1">
      <alignment horizontal="center" vertical="center"/>
    </xf>
    <xf numFmtId="0" fontId="39" fillId="4" borderId="49" xfId="2" applyFont="1" applyFill="1" applyBorder="1" applyAlignment="1" applyProtection="1">
      <alignment horizontal="center" vertical="center" wrapText="1"/>
    </xf>
    <xf numFmtId="0" fontId="28" fillId="3" borderId="0" xfId="2" applyFont="1" applyFill="1" applyBorder="1" applyAlignment="1" applyProtection="1">
      <alignment horizontal="center" vertical="center"/>
    </xf>
    <xf numFmtId="0" fontId="43" fillId="3" borderId="0" xfId="2" applyFont="1" applyFill="1" applyBorder="1" applyAlignment="1" applyProtection="1">
      <alignment horizontal="left" vertical="center"/>
    </xf>
    <xf numFmtId="0" fontId="42" fillId="5" borderId="49" xfId="2" applyFont="1" applyFill="1" applyBorder="1" applyAlignment="1" applyProtection="1">
      <alignment horizontal="center" vertical="center"/>
    </xf>
    <xf numFmtId="0" fontId="24" fillId="3" borderId="0" xfId="2" applyFont="1" applyFill="1" applyAlignment="1">
      <alignment horizontal="center"/>
    </xf>
    <xf numFmtId="49" fontId="23" fillId="3" borderId="40" xfId="2" applyNumberFormat="1" applyFont="1" applyFill="1" applyBorder="1" applyAlignment="1" applyProtection="1">
      <alignment horizontal="center" vertical="center" wrapText="1"/>
      <protection locked="0"/>
    </xf>
    <xf numFmtId="49" fontId="47" fillId="3" borderId="29" xfId="2" applyNumberFormat="1" applyFont="1" applyFill="1" applyBorder="1" applyAlignment="1" applyProtection="1">
      <alignment horizontal="center" vertical="center"/>
      <protection locked="0"/>
    </xf>
    <xf numFmtId="49" fontId="30" fillId="3" borderId="0" xfId="2" applyNumberFormat="1" applyFont="1" applyFill="1" applyBorder="1" applyAlignment="1" applyProtection="1">
      <alignment horizontal="center" vertical="center"/>
    </xf>
    <xf numFmtId="0" fontId="30" fillId="3" borderId="0" xfId="2" applyNumberFormat="1" applyFont="1" applyFill="1" applyBorder="1" applyAlignment="1" applyProtection="1">
      <alignment horizontal="center" vertical="center"/>
    </xf>
    <xf numFmtId="0" fontId="24" fillId="3" borderId="0" xfId="2" applyFont="1" applyFill="1" applyAlignment="1">
      <alignment horizontal="center" vertical="center"/>
    </xf>
    <xf numFmtId="49" fontId="46" fillId="3" borderId="0" xfId="2" applyNumberFormat="1" applyFont="1" applyFill="1" applyBorder="1" applyAlignment="1" applyProtection="1">
      <alignment horizontal="center" vertical="center"/>
    </xf>
    <xf numFmtId="49" fontId="24" fillId="3" borderId="0" xfId="2" applyNumberFormat="1" applyFont="1" applyFill="1" applyBorder="1" applyAlignment="1" applyProtection="1">
      <alignment horizontal="center" vertical="center"/>
    </xf>
    <xf numFmtId="0" fontId="24" fillId="3" borderId="0" xfId="2" applyFont="1" applyFill="1" applyBorder="1" applyAlignment="1">
      <alignment horizontal="center"/>
    </xf>
    <xf numFmtId="0" fontId="25" fillId="3" borderId="0" xfId="2" applyFont="1" applyFill="1" applyBorder="1" applyAlignment="1" applyProtection="1">
      <alignment horizontal="center" vertical="center" wrapText="1"/>
    </xf>
    <xf numFmtId="0" fontId="23" fillId="3" borderId="0" xfId="2" applyFont="1" applyFill="1" applyBorder="1" applyAlignment="1" applyProtection="1">
      <alignment horizontal="center" wrapText="1"/>
    </xf>
    <xf numFmtId="0" fontId="24" fillId="3" borderId="0" xfId="2" applyFont="1" applyFill="1" applyBorder="1" applyAlignment="1">
      <alignment horizontal="center" vertical="center"/>
    </xf>
    <xf numFmtId="49" fontId="31" fillId="3" borderId="0" xfId="2" applyNumberFormat="1" applyFont="1" applyFill="1" applyBorder="1" applyAlignment="1" applyProtection="1">
      <alignment horizontal="center" vertical="center"/>
    </xf>
    <xf numFmtId="49" fontId="22" fillId="3" borderId="0" xfId="2" applyNumberFormat="1" applyFont="1" applyFill="1" applyBorder="1" applyAlignment="1" applyProtection="1">
      <alignment horizontal="center" vertical="center"/>
    </xf>
    <xf numFmtId="1" fontId="24" fillId="3" borderId="0" xfId="2" applyNumberFormat="1" applyFont="1" applyFill="1" applyAlignment="1">
      <alignment horizontal="center"/>
    </xf>
    <xf numFmtId="1" fontId="23" fillId="3" borderId="0" xfId="2" applyNumberFormat="1" applyFont="1" applyFill="1" applyBorder="1" applyAlignment="1" applyProtection="1">
      <alignment horizontal="center"/>
    </xf>
    <xf numFmtId="1" fontId="25" fillId="3" borderId="0" xfId="2" applyNumberFormat="1" applyFont="1" applyFill="1" applyBorder="1" applyAlignment="1" applyProtection="1">
      <alignment horizontal="center" vertical="center" wrapText="1"/>
    </xf>
    <xf numFmtId="1" fontId="40" fillId="4" borderId="53" xfId="2" applyNumberFormat="1" applyFont="1" applyFill="1" applyBorder="1" applyAlignment="1" applyProtection="1">
      <alignment horizontal="center" wrapText="1"/>
    </xf>
    <xf numFmtId="1" fontId="27" fillId="3" borderId="0" xfId="2" applyNumberFormat="1" applyFont="1" applyFill="1" applyBorder="1" applyAlignment="1" applyProtection="1">
      <alignment horizontal="center" wrapText="1"/>
    </xf>
    <xf numFmtId="1" fontId="23" fillId="3" borderId="0" xfId="2" applyNumberFormat="1" applyFont="1" applyFill="1" applyBorder="1" applyAlignment="1" applyProtection="1">
      <alignment horizontal="center" wrapText="1"/>
    </xf>
    <xf numFmtId="1" fontId="24" fillId="3" borderId="0" xfId="2" applyNumberFormat="1" applyFont="1" applyFill="1" applyAlignment="1">
      <alignment horizontal="center" vertical="center"/>
    </xf>
    <xf numFmtId="1" fontId="46" fillId="3" borderId="0" xfId="2" applyNumberFormat="1" applyFont="1" applyFill="1" applyBorder="1" applyAlignment="1" applyProtection="1">
      <alignment horizontal="center" vertical="center"/>
    </xf>
    <xf numFmtId="1" fontId="24" fillId="3" borderId="0" xfId="2" applyNumberFormat="1" applyFont="1" applyFill="1" applyBorder="1" applyAlignment="1" applyProtection="1">
      <alignment horizontal="center" vertical="center"/>
    </xf>
    <xf numFmtId="1" fontId="24" fillId="3" borderId="0" xfId="2" applyNumberFormat="1" applyFont="1" applyFill="1" applyBorder="1" applyAlignment="1">
      <alignment horizontal="center"/>
    </xf>
    <xf numFmtId="1" fontId="30" fillId="3" borderId="0" xfId="2" applyNumberFormat="1" applyFont="1" applyFill="1" applyBorder="1" applyAlignment="1" applyProtection="1">
      <alignment horizontal="center" vertical="center"/>
    </xf>
    <xf numFmtId="0" fontId="23" fillId="5" borderId="30" xfId="2" quotePrefix="1" applyFont="1" applyFill="1" applyBorder="1" applyAlignment="1" applyProtection="1">
      <alignment horizontal="center" vertical="center"/>
    </xf>
    <xf numFmtId="0" fontId="23" fillId="5" borderId="32" xfId="2" quotePrefix="1" applyFont="1" applyFill="1" applyBorder="1" applyAlignment="1" applyProtection="1">
      <alignment horizontal="center" vertical="center"/>
    </xf>
    <xf numFmtId="0" fontId="40" fillId="3" borderId="0" xfId="2" applyFont="1" applyFill="1" applyBorder="1" applyAlignment="1" applyProtection="1">
      <alignment horizontal="center" wrapText="1"/>
    </xf>
    <xf numFmtId="0" fontId="24" fillId="5" borderId="37" xfId="2" applyFont="1" applyFill="1" applyBorder="1" applyAlignment="1" applyProtection="1">
      <alignment vertical="center"/>
    </xf>
    <xf numFmtId="0" fontId="24" fillId="5" borderId="38" xfId="2" applyFont="1" applyFill="1" applyBorder="1" applyAlignment="1" applyProtection="1">
      <alignment vertical="center"/>
    </xf>
    <xf numFmtId="0" fontId="26" fillId="3" borderId="0" xfId="2" applyFont="1" applyFill="1" applyBorder="1" applyAlignment="1" applyProtection="1">
      <alignment wrapText="1"/>
    </xf>
    <xf numFmtId="0" fontId="34" fillId="3" borderId="0" xfId="2" applyFont="1" applyFill="1" applyBorder="1" applyAlignment="1" applyProtection="1">
      <alignment horizontal="center" vertical="center" wrapText="1"/>
    </xf>
    <xf numFmtId="0" fontId="53" fillId="0" borderId="0" xfId="0" applyFont="1" applyFill="1" applyBorder="1">
      <alignment vertical="center"/>
    </xf>
    <xf numFmtId="0" fontId="23" fillId="0" borderId="27" xfId="2" applyFont="1" applyFill="1" applyBorder="1" applyAlignment="1" applyProtection="1">
      <alignment vertical="center" wrapText="1"/>
      <protection hidden="1"/>
    </xf>
    <xf numFmtId="0" fontId="23" fillId="0" borderId="27" xfId="2" applyFont="1" applyFill="1" applyBorder="1" applyAlignment="1" applyProtection="1">
      <alignment horizontal="left" vertical="center" wrapText="1"/>
      <protection hidden="1"/>
    </xf>
    <xf numFmtId="0" fontId="23" fillId="0" borderId="27" xfId="2" applyFont="1" applyFill="1" applyBorder="1" applyAlignment="1" applyProtection="1">
      <alignment vertical="center"/>
      <protection hidden="1"/>
    </xf>
    <xf numFmtId="0" fontId="54" fillId="0" borderId="0" xfId="0" applyFont="1">
      <alignment vertical="center"/>
    </xf>
    <xf numFmtId="0" fontId="23" fillId="3" borderId="40" xfId="2" applyNumberFormat="1" applyFont="1" applyFill="1" applyBorder="1" applyAlignment="1" applyProtection="1">
      <alignment horizontal="center" vertical="center"/>
      <protection locked="0"/>
    </xf>
    <xf numFmtId="0" fontId="24" fillId="3" borderId="0" xfId="2" applyFont="1" applyFill="1" applyAlignment="1" applyProtection="1">
      <alignment horizontal="center"/>
      <protection locked="0"/>
    </xf>
    <xf numFmtId="0" fontId="46" fillId="3" borderId="0" xfId="2" applyNumberFormat="1" applyFont="1" applyFill="1" applyBorder="1" applyAlignment="1" applyProtection="1">
      <alignment horizontal="center"/>
      <protection locked="0"/>
    </xf>
    <xf numFmtId="0" fontId="23" fillId="3" borderId="40" xfId="2" applyNumberFormat="1" applyFont="1" applyFill="1" applyBorder="1" applyAlignment="1" applyProtection="1">
      <alignment horizontal="center" vertical="center"/>
      <protection locked="0" hidden="1"/>
    </xf>
    <xf numFmtId="49" fontId="46" fillId="3" borderId="0" xfId="2" applyNumberFormat="1" applyFont="1" applyFill="1" applyBorder="1" applyAlignment="1" applyProtection="1">
      <alignment horizontal="center"/>
      <protection locked="0"/>
    </xf>
    <xf numFmtId="49" fontId="24" fillId="3" borderId="0" xfId="2" applyNumberFormat="1" applyFont="1" applyFill="1" applyBorder="1" applyAlignment="1" applyProtection="1">
      <alignment horizontal="center"/>
      <protection locked="0"/>
    </xf>
    <xf numFmtId="49" fontId="30" fillId="3" borderId="0" xfId="2" applyNumberFormat="1" applyFont="1" applyFill="1" applyBorder="1" applyAlignment="1" applyProtection="1">
      <alignment horizontal="center" vertical="center"/>
      <protection locked="0"/>
    </xf>
    <xf numFmtId="0" fontId="30" fillId="7" borderId="0" xfId="2" applyNumberFormat="1" applyFont="1" applyFill="1" applyBorder="1" applyAlignment="1" applyProtection="1">
      <alignment horizontal="center" vertical="center"/>
    </xf>
    <xf numFmtId="0" fontId="23" fillId="3" borderId="40" xfId="2" applyNumberFormat="1" applyFont="1" applyFill="1" applyBorder="1" applyAlignment="1" applyProtection="1">
      <alignment horizontal="center" vertical="center"/>
    </xf>
    <xf numFmtId="0" fontId="23" fillId="3" borderId="39" xfId="2" applyNumberFormat="1" applyFont="1" applyFill="1" applyBorder="1" applyAlignment="1" applyProtection="1">
      <alignment horizontal="center" vertical="center"/>
    </xf>
    <xf numFmtId="0" fontId="23" fillId="3" borderId="41" xfId="2" applyNumberFormat="1" applyFont="1" applyFill="1" applyBorder="1" applyAlignment="1" applyProtection="1">
      <alignment horizontal="center" vertical="center"/>
    </xf>
    <xf numFmtId="0" fontId="10" fillId="0" borderId="15" xfId="1" quotePrefix="1" applyFont="1" applyBorder="1" applyAlignment="1">
      <alignment horizontal="left" vertical="center"/>
    </xf>
    <xf numFmtId="0" fontId="10" fillId="0" borderId="21" xfId="1" applyFont="1" applyFill="1" applyBorder="1" applyAlignment="1">
      <alignment vertical="center"/>
    </xf>
    <xf numFmtId="0" fontId="10" fillId="0" borderId="15" xfId="1" quotePrefix="1" applyFont="1" applyBorder="1" applyAlignment="1">
      <alignment vertical="center"/>
    </xf>
    <xf numFmtId="0" fontId="7" fillId="0" borderId="25" xfId="1" applyFont="1" applyFill="1" applyBorder="1"/>
    <xf numFmtId="0" fontId="7" fillId="0" borderId="26" xfId="1" applyFont="1" applyFill="1" applyBorder="1" applyAlignment="1">
      <alignment horizontal="left"/>
    </xf>
    <xf numFmtId="0" fontId="10" fillId="0" borderId="25" xfId="1" applyFont="1" applyFill="1" applyBorder="1"/>
    <xf numFmtId="0" fontId="5" fillId="0" borderId="0" xfId="8"/>
    <xf numFmtId="0" fontId="5" fillId="0" borderId="27" xfId="8" applyBorder="1"/>
    <xf numFmtId="0" fontId="5" fillId="0" borderId="19" xfId="8" applyBorder="1"/>
    <xf numFmtId="0" fontId="10" fillId="0" borderId="28" xfId="1" applyFont="1" applyFill="1" applyBorder="1"/>
    <xf numFmtId="49" fontId="10" fillId="0" borderId="58" xfId="0" applyNumberFormat="1" applyFont="1" applyFill="1" applyBorder="1" applyAlignment="1">
      <alignment horizontal="center" vertical="center"/>
    </xf>
    <xf numFmtId="49" fontId="10" fillId="0" borderId="58" xfId="0" quotePrefix="1" applyNumberFormat="1" applyFont="1" applyFill="1" applyBorder="1" applyAlignment="1">
      <alignment horizontal="center" vertical="center"/>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37" xfId="2" applyFont="1" applyFill="1" applyBorder="1" applyAlignment="1">
      <alignment horizontal="left" vertical="center" wrapText="1"/>
    </xf>
    <xf numFmtId="0" fontId="50" fillId="0" borderId="51" xfId="2" applyFont="1" applyFill="1" applyBorder="1" applyAlignment="1" applyProtection="1">
      <alignment horizontal="left" vertical="center" wrapText="1"/>
    </xf>
    <xf numFmtId="0" fontId="23" fillId="0" borderId="40" xfId="2" applyNumberFormat="1" applyFont="1" applyFill="1" applyBorder="1" applyAlignment="1" applyProtection="1">
      <alignment horizontal="center"/>
      <protection locked="0"/>
    </xf>
    <xf numFmtId="0" fontId="4" fillId="11" borderId="20" xfId="9" applyFill="1" applyBorder="1"/>
    <xf numFmtId="0" fontId="4" fillId="0" borderId="0" xfId="9"/>
    <xf numFmtId="0" fontId="23" fillId="5" borderId="30" xfId="2" quotePrefix="1" applyFont="1" applyFill="1" applyBorder="1" applyAlignment="1" applyProtection="1">
      <alignment horizontal="center" vertical="center"/>
    </xf>
    <xf numFmtId="0" fontId="23" fillId="5" borderId="32" xfId="2" quotePrefix="1" applyFont="1" applyFill="1" applyBorder="1" applyAlignment="1" applyProtection="1">
      <alignment horizontal="center" vertical="center"/>
    </xf>
    <xf numFmtId="0" fontId="42" fillId="5" borderId="61" xfId="2" quotePrefix="1" applyFont="1" applyFill="1" applyBorder="1" applyAlignment="1" applyProtection="1">
      <alignment horizontal="center" vertical="center"/>
    </xf>
    <xf numFmtId="0" fontId="42" fillId="5" borderId="62" xfId="2" applyFont="1" applyFill="1" applyBorder="1" applyAlignment="1" applyProtection="1">
      <alignment vertical="center" wrapText="1"/>
    </xf>
    <xf numFmtId="0" fontId="50" fillId="5" borderId="63" xfId="2" applyFont="1" applyFill="1" applyBorder="1" applyAlignment="1" applyProtection="1">
      <alignment horizontal="left" vertical="center" wrapText="1"/>
    </xf>
    <xf numFmtId="49" fontId="23" fillId="3" borderId="60" xfId="2" applyNumberFormat="1" applyFont="1" applyFill="1" applyBorder="1" applyAlignment="1" applyProtection="1">
      <alignment horizontal="center" vertical="center"/>
      <protection locked="0"/>
    </xf>
    <xf numFmtId="0" fontId="10" fillId="5" borderId="38" xfId="2" applyFont="1" applyFill="1" applyBorder="1" applyAlignment="1">
      <alignment horizontal="left" vertical="center"/>
    </xf>
    <xf numFmtId="0" fontId="42" fillId="5" borderId="65" xfId="2" quotePrefix="1" applyFont="1" applyFill="1" applyBorder="1" applyAlignment="1" applyProtection="1">
      <alignment horizontal="center" vertical="center"/>
    </xf>
    <xf numFmtId="0" fontId="42" fillId="5" borderId="66" xfId="2" applyFont="1" applyFill="1" applyBorder="1" applyAlignment="1" applyProtection="1">
      <alignment vertical="center" wrapText="1"/>
    </xf>
    <xf numFmtId="49" fontId="23" fillId="3" borderId="64" xfId="2" applyNumberFormat="1" applyFont="1" applyFill="1" applyBorder="1" applyAlignment="1" applyProtection="1">
      <alignment horizontal="center" vertical="center"/>
      <protection locked="0"/>
    </xf>
    <xf numFmtId="0" fontId="50" fillId="5" borderId="67" xfId="2" applyFont="1" applyFill="1" applyBorder="1" applyAlignment="1" applyProtection="1">
      <alignment horizontal="left" vertical="center" wrapText="1"/>
    </xf>
    <xf numFmtId="0" fontId="3" fillId="0" borderId="0" xfId="9" applyFont="1"/>
    <xf numFmtId="0" fontId="3" fillId="0" borderId="27" xfId="9" applyFont="1" applyFill="1" applyBorder="1"/>
    <xf numFmtId="0" fontId="3" fillId="0" borderId="19" xfId="9" applyFont="1" applyFill="1" applyBorder="1"/>
    <xf numFmtId="0" fontId="3" fillId="0" borderId="27" xfId="9" quotePrefix="1" applyFont="1" applyFill="1" applyBorder="1"/>
    <xf numFmtId="0" fontId="7" fillId="12" borderId="20" xfId="1" applyFont="1" applyFill="1" applyBorder="1" applyAlignment="1">
      <alignment horizontal="left"/>
    </xf>
    <xf numFmtId="0" fontId="3" fillId="12" borderId="68" xfId="8" applyFont="1" applyFill="1" applyBorder="1" applyAlignment="1">
      <alignment wrapText="1"/>
    </xf>
    <xf numFmtId="0" fontId="5" fillId="0" borderId="69" xfId="8" applyBorder="1"/>
    <xf numFmtId="0" fontId="30" fillId="3" borderId="70" xfId="2" applyNumberFormat="1" applyFont="1" applyFill="1" applyBorder="1" applyAlignment="1" applyProtection="1">
      <alignment horizontal="center" vertical="center"/>
    </xf>
    <xf numFmtId="0" fontId="30" fillId="3" borderId="71" xfId="2" applyNumberFormat="1" applyFont="1" applyFill="1" applyBorder="1" applyAlignment="1" applyProtection="1">
      <alignment horizontal="center" vertical="center"/>
    </xf>
    <xf numFmtId="0" fontId="30" fillId="3" borderId="72" xfId="2" applyNumberFormat="1" applyFont="1" applyFill="1" applyBorder="1" applyAlignment="1" applyProtection="1">
      <alignment horizontal="center" vertical="center"/>
    </xf>
    <xf numFmtId="0" fontId="30" fillId="3" borderId="73" xfId="2" applyNumberFormat="1" applyFont="1" applyFill="1" applyBorder="1" applyAlignment="1" applyProtection="1">
      <alignment horizontal="center" vertical="center"/>
    </xf>
    <xf numFmtId="0" fontId="30" fillId="3" borderId="74" xfId="2" applyNumberFormat="1" applyFont="1" applyFill="1" applyBorder="1" applyAlignment="1" applyProtection="1">
      <alignment horizontal="center" vertical="center"/>
    </xf>
    <xf numFmtId="0" fontId="30" fillId="3" borderId="75" xfId="2" applyNumberFormat="1" applyFont="1" applyFill="1" applyBorder="1" applyAlignment="1" applyProtection="1">
      <alignment horizontal="center" vertical="center"/>
    </xf>
    <xf numFmtId="0" fontId="30" fillId="0" borderId="72" xfId="2" applyNumberFormat="1" applyFont="1" applyFill="1" applyBorder="1" applyAlignment="1" applyProtection="1">
      <alignment horizontal="center" vertical="center"/>
    </xf>
    <xf numFmtId="0" fontId="30" fillId="0" borderId="76" xfId="2" applyNumberFormat="1" applyFont="1" applyFill="1" applyBorder="1" applyAlignment="1" applyProtection="1">
      <alignment horizontal="center" vertical="center"/>
    </xf>
    <xf numFmtId="0" fontId="30" fillId="3" borderId="77" xfId="2" applyNumberFormat="1" applyFont="1" applyFill="1" applyBorder="1" applyAlignment="1" applyProtection="1">
      <alignment horizontal="center" vertical="center"/>
    </xf>
    <xf numFmtId="0" fontId="30" fillId="0" borderId="73" xfId="2" applyNumberFormat="1" applyFont="1" applyFill="1" applyBorder="1" applyAlignment="1" applyProtection="1">
      <alignment horizontal="center" vertical="center"/>
    </xf>
    <xf numFmtId="0" fontId="30" fillId="0" borderId="71" xfId="2" applyNumberFormat="1" applyFont="1" applyFill="1" applyBorder="1" applyAlignment="1" applyProtection="1">
      <alignment horizontal="center" vertical="center"/>
    </xf>
    <xf numFmtId="0" fontId="30" fillId="0" borderId="70" xfId="2" applyNumberFormat="1" applyFont="1" applyFill="1" applyBorder="1" applyAlignment="1" applyProtection="1">
      <alignment horizontal="center" vertical="center"/>
    </xf>
    <xf numFmtId="0" fontId="30" fillId="0" borderId="74" xfId="2" applyNumberFormat="1" applyFont="1" applyFill="1" applyBorder="1" applyAlignment="1" applyProtection="1">
      <alignment horizontal="center" vertical="center"/>
    </xf>
    <xf numFmtId="0" fontId="30" fillId="0" borderId="78" xfId="2" applyNumberFormat="1" applyFont="1" applyFill="1" applyBorder="1" applyAlignment="1" applyProtection="1">
      <alignment horizontal="center" vertical="center"/>
    </xf>
    <xf numFmtId="49" fontId="55" fillId="6" borderId="37" xfId="2" applyNumberFormat="1" applyFont="1" applyFill="1" applyBorder="1" applyAlignment="1" applyProtection="1">
      <alignment horizontal="left" vertical="center"/>
      <protection locked="0"/>
    </xf>
    <xf numFmtId="0" fontId="55" fillId="6" borderId="37" xfId="2" applyFont="1" applyFill="1" applyBorder="1" applyAlignment="1" applyProtection="1">
      <alignment horizontal="left" vertical="center"/>
      <protection locked="0"/>
    </xf>
    <xf numFmtId="0" fontId="55" fillId="10" borderId="36" xfId="2" applyFont="1" applyFill="1" applyBorder="1" applyAlignment="1" applyProtection="1">
      <alignment horizontal="left" vertical="center"/>
      <protection locked="0"/>
    </xf>
    <xf numFmtId="49" fontId="55" fillId="10" borderId="37" xfId="2" applyNumberFormat="1" applyFont="1" applyFill="1" applyBorder="1" applyAlignment="1" applyProtection="1">
      <alignment horizontal="left" vertical="center" wrapText="1"/>
      <protection locked="0"/>
    </xf>
    <xf numFmtId="0" fontId="59" fillId="6" borderId="37" xfId="2" applyFont="1" applyFill="1" applyBorder="1" applyAlignment="1" applyProtection="1">
      <alignment horizontal="left" vertical="center" wrapText="1"/>
      <protection locked="0"/>
    </xf>
    <xf numFmtId="0" fontId="59" fillId="6" borderId="37" xfId="2" applyFont="1" applyFill="1" applyBorder="1" applyAlignment="1" applyProtection="1">
      <alignment vertical="center"/>
      <protection locked="0"/>
    </xf>
    <xf numFmtId="0" fontId="10" fillId="0" borderId="14" xfId="1" applyFont="1" applyFill="1" applyBorder="1" applyAlignment="1">
      <alignment vertical="center"/>
    </xf>
    <xf numFmtId="0" fontId="10" fillId="0" borderId="26" xfId="1" quotePrefix="1" applyFont="1" applyFill="1" applyBorder="1" applyAlignment="1">
      <alignment horizontal="left"/>
    </xf>
    <xf numFmtId="0" fontId="56" fillId="8" borderId="37" xfId="2" applyFont="1" applyFill="1" applyBorder="1" applyAlignment="1" applyProtection="1">
      <alignment horizontal="left" vertical="center" wrapText="1"/>
      <protection locked="0"/>
    </xf>
    <xf numFmtId="0" fontId="50" fillId="5" borderId="36" xfId="2" applyFont="1" applyFill="1" applyBorder="1" applyAlignment="1" applyProtection="1">
      <alignment horizontal="left" vertical="center" wrapText="1"/>
    </xf>
    <xf numFmtId="0" fontId="58" fillId="8" borderId="36" xfId="2" applyFont="1" applyFill="1" applyBorder="1" applyAlignment="1" applyProtection="1">
      <alignment vertical="center" wrapText="1"/>
      <protection locked="0"/>
    </xf>
    <xf numFmtId="0" fontId="10" fillId="0" borderId="22" xfId="1" quotePrefix="1" applyFont="1" applyBorder="1" applyAlignment="1">
      <alignment vertical="center"/>
    </xf>
    <xf numFmtId="0" fontId="60" fillId="0" borderId="79" xfId="2" applyNumberFormat="1" applyFont="1" applyFill="1" applyBorder="1" applyAlignment="1" applyProtection="1">
      <alignment horizontal="center" vertical="center"/>
    </xf>
    <xf numFmtId="49" fontId="24" fillId="3" borderId="0" xfId="2" applyNumberFormat="1" applyFont="1" applyFill="1" applyBorder="1" applyAlignment="1" applyProtection="1">
      <alignment horizontal="left" vertical="center"/>
    </xf>
    <xf numFmtId="0" fontId="24" fillId="3" borderId="0" xfId="2" applyFont="1" applyFill="1" applyAlignment="1" applyProtection="1">
      <alignment vertical="top" wrapText="1"/>
    </xf>
    <xf numFmtId="0" fontId="23" fillId="3" borderId="0" xfId="2" applyFont="1" applyFill="1" applyAlignment="1" applyProtection="1">
      <alignment wrapText="1"/>
    </xf>
    <xf numFmtId="0" fontId="33" fillId="3" borderId="0" xfId="2" applyFont="1" applyFill="1" applyBorder="1" applyProtection="1"/>
    <xf numFmtId="0" fontId="23" fillId="3" borderId="0" xfId="2" applyFont="1" applyFill="1" applyBorder="1" applyProtection="1"/>
    <xf numFmtId="0" fontId="24" fillId="3" borderId="0" xfId="2" applyFont="1" applyFill="1" applyProtection="1"/>
    <xf numFmtId="49" fontId="23" fillId="3" borderId="40" xfId="2" applyNumberFormat="1" applyFont="1" applyFill="1" applyBorder="1" applyAlignment="1" applyProtection="1">
      <alignment horizontal="center" vertical="center"/>
    </xf>
    <xf numFmtId="0" fontId="23" fillId="5" borderId="44" xfId="2" quotePrefix="1" applyFont="1" applyFill="1" applyBorder="1" applyAlignment="1" applyProtection="1">
      <alignment horizontal="center" vertical="center"/>
    </xf>
    <xf numFmtId="49" fontId="23" fillId="3" borderId="0" xfId="2" applyNumberFormat="1" applyFont="1" applyFill="1" applyBorder="1" applyAlignment="1" applyProtection="1">
      <alignment horizontal="center" vertical="center"/>
      <protection locked="0"/>
    </xf>
    <xf numFmtId="0" fontId="23" fillId="3" borderId="80" xfId="2" quotePrefix="1" applyFont="1" applyFill="1" applyBorder="1" applyAlignment="1" applyProtection="1">
      <alignment horizontal="center" vertical="center"/>
    </xf>
    <xf numFmtId="0" fontId="23" fillId="3" borderId="80" xfId="2" applyFont="1" applyFill="1" applyBorder="1" applyAlignment="1" applyProtection="1">
      <alignment vertical="center" wrapText="1"/>
    </xf>
    <xf numFmtId="0" fontId="10" fillId="3" borderId="80" xfId="2" applyFont="1" applyFill="1" applyBorder="1" applyAlignment="1" applyProtection="1">
      <alignment horizontal="left" vertical="center"/>
    </xf>
    <xf numFmtId="49" fontId="23" fillId="3" borderId="47" xfId="2" applyNumberFormat="1" applyFont="1" applyFill="1" applyBorder="1" applyAlignment="1" applyProtection="1">
      <alignment horizontal="center" vertical="center"/>
      <protection locked="0"/>
    </xf>
    <xf numFmtId="0" fontId="30" fillId="3" borderId="76" xfId="2" applyNumberFormat="1" applyFont="1" applyFill="1" applyBorder="1" applyAlignment="1" applyProtection="1">
      <alignment horizontal="center" vertical="center"/>
    </xf>
    <xf numFmtId="0" fontId="61" fillId="0" borderId="0" xfId="10" applyFont="1"/>
    <xf numFmtId="0" fontId="63" fillId="0" borderId="0" xfId="10" applyFont="1"/>
    <xf numFmtId="0" fontId="62" fillId="0" borderId="84" xfId="10" applyFont="1" applyBorder="1" applyAlignment="1">
      <alignment horizontal="center" vertical="center"/>
    </xf>
    <xf numFmtId="0" fontId="64" fillId="0" borderId="0" xfId="10" applyFont="1"/>
    <xf numFmtId="0" fontId="61" fillId="13" borderId="27" xfId="10" applyFont="1" applyFill="1" applyBorder="1" applyAlignment="1">
      <alignment horizontal="center" vertical="center" wrapText="1"/>
    </xf>
    <xf numFmtId="0" fontId="61" fillId="14" borderId="27" xfId="10" applyFont="1" applyFill="1" applyBorder="1" applyAlignment="1">
      <alignment horizontal="center" vertical="center" wrapText="1"/>
    </xf>
    <xf numFmtId="0" fontId="61" fillId="15" borderId="27" xfId="10" applyFont="1" applyFill="1" applyBorder="1" applyAlignment="1">
      <alignment horizontal="center" vertical="center" wrapText="1"/>
    </xf>
    <xf numFmtId="0" fontId="65" fillId="16" borderId="58" xfId="10" applyFont="1" applyFill="1" applyBorder="1" applyAlignment="1">
      <alignment horizontal="center" vertical="center"/>
    </xf>
    <xf numFmtId="0" fontId="66" fillId="0" borderId="58" xfId="10" applyFont="1" applyFill="1" applyBorder="1" applyAlignment="1">
      <alignment horizontal="center" vertical="center" wrapText="1"/>
    </xf>
    <xf numFmtId="0" fontId="64" fillId="0" borderId="58" xfId="10" applyFont="1" applyFill="1" applyBorder="1" applyAlignment="1">
      <alignment horizontal="center" vertical="center"/>
    </xf>
    <xf numFmtId="0" fontId="67" fillId="0" borderId="58" xfId="10" applyFont="1" applyFill="1" applyBorder="1" applyAlignment="1">
      <alignment horizontal="center" vertical="center" wrapText="1"/>
    </xf>
    <xf numFmtId="0" fontId="65" fillId="16" borderId="8" xfId="10" applyFont="1" applyFill="1" applyBorder="1" applyAlignment="1">
      <alignment horizontal="center" vertical="center"/>
    </xf>
    <xf numFmtId="0" fontId="66" fillId="0" borderId="8" xfId="10" applyFont="1" applyFill="1" applyBorder="1" applyAlignment="1">
      <alignment horizontal="center" vertical="center" wrapText="1"/>
    </xf>
    <xf numFmtId="0" fontId="64" fillId="0" borderId="8" xfId="10" applyFont="1" applyFill="1" applyBorder="1" applyAlignment="1">
      <alignment horizontal="center" vertical="center"/>
    </xf>
    <xf numFmtId="0" fontId="67" fillId="0" borderId="8" xfId="10" applyFont="1" applyFill="1" applyBorder="1" applyAlignment="1">
      <alignment horizontal="center" vertical="center" wrapText="1"/>
    </xf>
    <xf numFmtId="0" fontId="66" fillId="0" borderId="8" xfId="10" applyFont="1" applyFill="1" applyBorder="1" applyAlignment="1">
      <alignment horizontal="center" vertical="center"/>
    </xf>
    <xf numFmtId="0" fontId="65" fillId="16" borderId="8" xfId="10" applyFont="1" applyFill="1" applyBorder="1" applyAlignment="1">
      <alignment horizontal="center" vertical="center" wrapText="1"/>
    </xf>
    <xf numFmtId="0" fontId="68" fillId="0" borderId="8" xfId="10" applyFont="1" applyFill="1" applyBorder="1" applyAlignment="1">
      <alignment horizontal="center" vertical="center" wrapText="1"/>
    </xf>
    <xf numFmtId="0" fontId="64" fillId="0" borderId="0" xfId="10" applyFont="1" applyAlignment="1">
      <alignment vertical="top"/>
    </xf>
    <xf numFmtId="0" fontId="64" fillId="17" borderId="0" xfId="10" applyFont="1" applyFill="1"/>
    <xf numFmtId="0" fontId="66" fillId="7" borderId="8" xfId="10" applyFont="1" applyFill="1" applyBorder="1" applyAlignment="1">
      <alignment horizontal="center" vertical="center" wrapText="1"/>
    </xf>
    <xf numFmtId="0" fontId="64" fillId="7" borderId="58" xfId="10" applyFont="1" applyFill="1" applyBorder="1" applyAlignment="1">
      <alignment horizontal="center" vertical="center"/>
    </xf>
    <xf numFmtId="0" fontId="69" fillId="0" borderId="8" xfId="10" applyFont="1" applyFill="1" applyBorder="1" applyAlignment="1">
      <alignment horizontal="center" vertical="center" wrapText="1"/>
    </xf>
    <xf numFmtId="0" fontId="64" fillId="0" borderId="0" xfId="10" applyFont="1" applyAlignment="1">
      <alignment horizontal="center" vertical="center"/>
    </xf>
    <xf numFmtId="0" fontId="70" fillId="0" borderId="0" xfId="10" applyFont="1"/>
    <xf numFmtId="0" fontId="71" fillId="0" borderId="8" xfId="10" applyFont="1" applyFill="1" applyBorder="1" applyAlignment="1">
      <alignment horizontal="left" vertical="center" wrapText="1"/>
    </xf>
    <xf numFmtId="0" fontId="71" fillId="0" borderId="0" xfId="10" applyFont="1" applyFill="1" applyAlignment="1">
      <alignment horizontal="left" vertical="center" wrapText="1"/>
    </xf>
    <xf numFmtId="0" fontId="71" fillId="0" borderId="85" xfId="10" applyFont="1" applyFill="1" applyBorder="1" applyAlignment="1">
      <alignment vertical="center" wrapText="1"/>
    </xf>
    <xf numFmtId="0" fontId="64" fillId="0" borderId="0" xfId="10" applyFont="1" applyAlignment="1">
      <alignment horizontal="right"/>
    </xf>
    <xf numFmtId="0" fontId="66" fillId="0" borderId="58" xfId="10" applyFont="1" applyFill="1" applyBorder="1" applyAlignment="1">
      <alignment horizontal="left" vertical="center" wrapText="1"/>
    </xf>
    <xf numFmtId="49" fontId="23" fillId="3" borderId="39" xfId="2" applyNumberFormat="1" applyFont="1" applyFill="1" applyBorder="1" applyAlignment="1" applyProtection="1">
      <alignment horizontal="left" vertical="center" wrapText="1"/>
      <protection locked="0"/>
    </xf>
    <xf numFmtId="49" fontId="23" fillId="3" borderId="40" xfId="2" applyNumberFormat="1" applyFont="1" applyFill="1" applyBorder="1" applyAlignment="1" applyProtection="1">
      <alignment horizontal="left" vertical="center" wrapText="1"/>
      <protection locked="0"/>
    </xf>
    <xf numFmtId="49" fontId="23" fillId="3" borderId="40" xfId="2" applyNumberFormat="1" applyFont="1" applyFill="1" applyBorder="1" applyAlignment="1" applyProtection="1">
      <alignment horizontal="left" vertical="center"/>
      <protection locked="0"/>
    </xf>
    <xf numFmtId="0" fontId="23" fillId="3" borderId="47" xfId="2" applyNumberFormat="1" applyFont="1" applyFill="1" applyBorder="1" applyAlignment="1" applyProtection="1">
      <alignment horizontal="left" vertical="center"/>
      <protection locked="0"/>
    </xf>
    <xf numFmtId="0" fontId="24" fillId="3" borderId="0" xfId="2" applyFont="1" applyFill="1" applyBorder="1" applyAlignment="1" applyProtection="1">
      <alignment horizontal="center"/>
    </xf>
    <xf numFmtId="0" fontId="24" fillId="3" borderId="0" xfId="2" applyFont="1" applyFill="1" applyBorder="1" applyAlignment="1" applyProtection="1">
      <alignment horizontal="left" vertical="center" wrapText="1"/>
    </xf>
    <xf numFmtId="0" fontId="12" fillId="3" borderId="0" xfId="2" applyFont="1" applyFill="1" applyBorder="1" applyAlignment="1" applyProtection="1">
      <alignment horizontal="center" wrapText="1"/>
    </xf>
    <xf numFmtId="0" fontId="24" fillId="3" borderId="0" xfId="2" applyFont="1" applyFill="1" applyBorder="1" applyAlignment="1" applyProtection="1">
      <alignment horizontal="left" wrapText="1"/>
    </xf>
    <xf numFmtId="49" fontId="24" fillId="3" borderId="0" xfId="2" applyNumberFormat="1" applyFont="1" applyFill="1" applyBorder="1" applyProtection="1"/>
    <xf numFmtId="0" fontId="24" fillId="3" borderId="0" xfId="2" applyNumberFormat="1" applyFont="1" applyFill="1" applyBorder="1" applyAlignment="1" applyProtection="1">
      <alignment horizontal="left" vertical="center"/>
    </xf>
    <xf numFmtId="49" fontId="24" fillId="3" borderId="0" xfId="3" applyNumberFormat="1" applyFont="1" applyFill="1" applyBorder="1" applyAlignment="1" applyProtection="1">
      <alignment horizontal="left" vertical="center"/>
    </xf>
    <xf numFmtId="0" fontId="24" fillId="3" borderId="0" xfId="2" applyFont="1" applyFill="1" applyAlignment="1" applyProtection="1">
      <alignment horizontal="left"/>
    </xf>
    <xf numFmtId="0" fontId="24" fillId="0" borderId="0" xfId="2" applyNumberFormat="1" applyFont="1" applyFill="1" applyBorder="1" applyAlignment="1" applyProtection="1">
      <alignment horizontal="left" vertical="center"/>
    </xf>
    <xf numFmtId="49" fontId="24" fillId="3" borderId="0" xfId="2" applyNumberFormat="1" applyFont="1" applyFill="1" applyBorder="1" applyAlignment="1" applyProtection="1">
      <alignment horizontal="left"/>
    </xf>
    <xf numFmtId="49" fontId="46" fillId="3" borderId="0" xfId="2" applyNumberFormat="1" applyFont="1" applyFill="1" applyBorder="1" applyAlignment="1" applyProtection="1">
      <alignment horizontal="left"/>
    </xf>
    <xf numFmtId="49" fontId="24" fillId="0" borderId="0" xfId="2" applyNumberFormat="1" applyFont="1" applyFill="1" applyBorder="1" applyAlignment="1" applyProtection="1">
      <alignment horizontal="left" vertical="center" wrapText="1"/>
    </xf>
    <xf numFmtId="49" fontId="24" fillId="0" borderId="0" xfId="2" applyNumberFormat="1" applyFont="1" applyFill="1" applyBorder="1" applyAlignment="1" applyProtection="1">
      <alignment horizontal="left" vertical="center"/>
    </xf>
    <xf numFmtId="0" fontId="24" fillId="3" borderId="0" xfId="2" applyFont="1" applyFill="1" applyBorder="1" applyAlignment="1" applyProtection="1">
      <alignment horizontal="left"/>
    </xf>
    <xf numFmtId="0" fontId="24" fillId="3" borderId="0" xfId="2" applyFont="1" applyFill="1" applyBorder="1" applyAlignment="1" applyProtection="1">
      <alignment wrapText="1"/>
    </xf>
    <xf numFmtId="0" fontId="23" fillId="3" borderId="0" xfId="2" applyFont="1" applyFill="1" applyProtection="1"/>
    <xf numFmtId="0" fontId="36" fillId="3" borderId="0" xfId="2" applyFont="1" applyFill="1" applyBorder="1" applyProtection="1"/>
    <xf numFmtId="0" fontId="26" fillId="3" borderId="0" xfId="2" applyFont="1" applyFill="1" applyBorder="1" applyProtection="1"/>
    <xf numFmtId="49" fontId="72" fillId="3" borderId="40" xfId="2" applyNumberFormat="1" applyFont="1" applyFill="1" applyBorder="1" applyAlignment="1" applyProtection="1">
      <alignment horizontal="left" vertical="center"/>
      <protection locked="0"/>
    </xf>
    <xf numFmtId="0" fontId="10" fillId="5" borderId="37" xfId="2" applyFont="1" applyFill="1" applyBorder="1" applyAlignment="1" applyProtection="1">
      <alignment horizontal="left" vertical="center" wrapText="1"/>
    </xf>
    <xf numFmtId="0" fontId="10" fillId="9" borderId="56" xfId="2" applyFont="1" applyFill="1" applyBorder="1" applyAlignment="1" applyProtection="1">
      <alignment horizontal="left" vertical="center" wrapText="1"/>
    </xf>
    <xf numFmtId="0" fontId="10" fillId="9" borderId="57" xfId="2" applyFont="1" applyFill="1" applyBorder="1" applyAlignment="1" applyProtection="1">
      <alignment horizontal="left" vertical="center"/>
    </xf>
    <xf numFmtId="0" fontId="43" fillId="3" borderId="0" xfId="2" applyFont="1" applyFill="1" applyBorder="1" applyAlignment="1" applyProtection="1">
      <alignment horizontal="left"/>
    </xf>
    <xf numFmtId="0" fontId="43" fillId="3" borderId="0" xfId="2" quotePrefix="1" applyFont="1" applyFill="1" applyBorder="1" applyAlignment="1" applyProtection="1">
      <alignment horizontal="left"/>
    </xf>
    <xf numFmtId="0" fontId="43" fillId="3" borderId="42" xfId="2" applyFont="1" applyFill="1" applyBorder="1" applyAlignment="1" applyProtection="1">
      <alignment horizontal="left" wrapText="1"/>
    </xf>
    <xf numFmtId="0" fontId="23" fillId="5" borderId="30" xfId="2" quotePrefix="1" applyFont="1" applyFill="1" applyBorder="1" applyAlignment="1" applyProtection="1">
      <alignment horizontal="center" vertical="center"/>
    </xf>
    <xf numFmtId="0" fontId="23" fillId="5" borderId="32" xfId="2" quotePrefix="1" applyFont="1" applyFill="1" applyBorder="1" applyAlignment="1" applyProtection="1">
      <alignment horizontal="center" vertical="center"/>
    </xf>
    <xf numFmtId="0" fontId="23" fillId="5" borderId="31" xfId="2" applyFont="1" applyFill="1" applyBorder="1" applyAlignment="1" applyProtection="1">
      <alignment horizontal="left" vertical="center"/>
    </xf>
    <xf numFmtId="0" fontId="23" fillId="5" borderId="33" xfId="2" applyFont="1" applyFill="1" applyBorder="1" applyAlignment="1" applyProtection="1">
      <alignment horizontal="left" vertical="center"/>
    </xf>
    <xf numFmtId="0" fontId="23" fillId="5" borderId="48" xfId="2" quotePrefix="1" applyFont="1" applyFill="1" applyBorder="1" applyAlignment="1" applyProtection="1">
      <alignment horizontal="center" vertical="center"/>
    </xf>
    <xf numFmtId="0" fontId="23" fillId="5" borderId="54" xfId="2" quotePrefix="1" applyFont="1" applyFill="1" applyBorder="1" applyAlignment="1" applyProtection="1">
      <alignment horizontal="center" vertical="center"/>
    </xf>
    <xf numFmtId="0" fontId="23" fillId="5" borderId="55" xfId="2" quotePrefix="1" applyFont="1" applyFill="1" applyBorder="1" applyAlignment="1" applyProtection="1">
      <alignment horizontal="center" vertical="center"/>
    </xf>
    <xf numFmtId="0" fontId="10" fillId="5" borderId="56" xfId="2" applyFont="1" applyFill="1" applyBorder="1" applyAlignment="1" applyProtection="1">
      <alignment horizontal="left" vertical="center" wrapText="1"/>
    </xf>
    <xf numFmtId="0" fontId="10" fillId="5" borderId="57" xfId="2" applyFont="1" applyFill="1" applyBorder="1" applyAlignment="1" applyProtection="1">
      <alignment horizontal="left" vertical="center" wrapText="1"/>
    </xf>
    <xf numFmtId="0" fontId="55" fillId="8" borderId="36" xfId="2" applyFont="1" applyFill="1" applyBorder="1" applyAlignment="1" applyProtection="1">
      <alignment horizontal="left" vertical="center" wrapText="1"/>
      <protection locked="0"/>
    </xf>
    <xf numFmtId="0" fontId="57" fillId="8" borderId="38" xfId="2" applyFont="1" applyFill="1" applyBorder="1" applyAlignment="1" applyProtection="1">
      <alignment horizontal="left" vertical="center" wrapText="1"/>
      <protection locked="0"/>
    </xf>
    <xf numFmtId="0" fontId="46" fillId="3" borderId="0" xfId="2" applyFont="1" applyFill="1" applyBorder="1" applyAlignment="1" applyProtection="1">
      <alignment horizontal="left"/>
    </xf>
    <xf numFmtId="0" fontId="46" fillId="3" borderId="0" xfId="2" quotePrefix="1" applyFont="1" applyFill="1" applyBorder="1" applyAlignment="1" applyProtection="1">
      <alignment horizontal="left"/>
    </xf>
    <xf numFmtId="0" fontId="23" fillId="5" borderId="44" xfId="2" quotePrefix="1" applyFont="1" applyFill="1" applyBorder="1" applyAlignment="1" applyProtection="1">
      <alignment horizontal="center" vertical="center"/>
    </xf>
    <xf numFmtId="0" fontId="62" fillId="0" borderId="81" xfId="10" applyFont="1" applyBorder="1" applyAlignment="1">
      <alignment horizontal="center" vertical="center"/>
    </xf>
    <xf numFmtId="0" fontId="62" fillId="0" borderId="82" xfId="10" applyFont="1" applyBorder="1" applyAlignment="1">
      <alignment horizontal="center" vertical="center"/>
    </xf>
    <xf numFmtId="0" fontId="62" fillId="0" borderId="83" xfId="10"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left" vertical="center"/>
    </xf>
    <xf numFmtId="0" fontId="0" fillId="0" borderId="8" xfId="0" applyBorder="1" applyAlignment="1">
      <alignment horizontal="center" vertical="center"/>
    </xf>
    <xf numFmtId="0" fontId="0" fillId="0" borderId="86" xfId="0" applyBorder="1" applyAlignment="1">
      <alignment horizontal="center" vertical="center"/>
    </xf>
  </cellXfs>
  <cellStyles count="12">
    <cellStyle name="Hyperlink" xfId="3" builtinId="8"/>
    <cellStyle name="Normal" xfId="0" builtinId="0"/>
    <cellStyle name="Normal 4" xfId="7" xr:uid="{00000000-0005-0000-0000-000002000000}"/>
    <cellStyle name="쉼표 [0] 2" xfId="5" xr:uid="{00000000-0005-0000-0000-000003000000}"/>
    <cellStyle name="표준 2" xfId="4" xr:uid="{00000000-0005-0000-0000-000004000000}"/>
    <cellStyle name="표준 2 2" xfId="10" xr:uid="{00000000-0005-0000-0000-000005000000}"/>
    <cellStyle name="標準 2" xfId="8" xr:uid="{00000000-0005-0000-0000-000006000000}"/>
    <cellStyle name="標準 3" xfId="9" xr:uid="{00000000-0005-0000-0000-000007000000}"/>
    <cellStyle name="標準 3 2" xfId="11" xr:uid="{00000000-0005-0000-0000-000008000000}"/>
    <cellStyle name="標準 5 2" xfId="6" xr:uid="{00000000-0005-0000-0000-000009000000}"/>
    <cellStyle name="標準_~2664994" xfId="1" xr:uid="{00000000-0005-0000-0000-00000A000000}"/>
    <cellStyle name="標準_データ定義作成元ネタ" xfId="2" xr:uid="{00000000-0005-0000-0000-00000B000000}"/>
  </cellStyles>
  <dxfs count="8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lor rgb="FFFF0000"/>
      </font>
      <fill>
        <patternFill>
          <bgColor rgb="FFFFFF00"/>
        </patternFill>
      </fill>
    </dxf>
    <dxf>
      <font>
        <b/>
        <i val="0"/>
        <condense val="0"/>
        <extend val="0"/>
        <color indexed="10"/>
      </font>
    </dxf>
    <dxf>
      <font>
        <b/>
        <i val="0"/>
        <strike val="0"/>
        <color rgb="FFFF0000"/>
      </font>
      <fill>
        <patternFill>
          <bgColor rgb="FFFFFF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00FF"/>
      <color rgb="FFB5176D"/>
      <color rgb="FFCC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F29" lockText="1"/>
</file>

<file path=xl/ctrlProps/ctrlProp3.xml><?xml version="1.0" encoding="utf-8"?>
<formControlPr xmlns="http://schemas.microsoft.com/office/spreadsheetml/2009/9/main" objectType="CheckBox" checked="Checked" fmlaLink="F28" lockText="1"/>
</file>

<file path=xl/ctrlProps/ctrlProp4.xml><?xml version="1.0" encoding="utf-8"?>
<formControlPr xmlns="http://schemas.microsoft.com/office/spreadsheetml/2009/9/main" objectType="CheckBox" fmlaLink="F58" lockText="1"/>
</file>

<file path=xl/ctrlProps/ctrlProp5.xml><?xml version="1.0" encoding="utf-8"?>
<formControlPr xmlns="http://schemas.microsoft.com/office/spreadsheetml/2009/9/main" objectType="Radio" checked="Checked" firstButton="1" fmlaLink="F15"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fmlaLink="F54" lockText="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239486</xdr:colOff>
      <xdr:row>0</xdr:row>
      <xdr:rowOff>866709</xdr:rowOff>
    </xdr:to>
    <xdr:pic>
      <xdr:nvPicPr>
        <xdr:cNvPr id="2" name="Picture 1">
          <a:extLst>
            <a:ext uri="{FF2B5EF4-FFF2-40B4-BE49-F238E27FC236}">
              <a16:creationId xmlns:a16="http://schemas.microsoft.com/office/drawing/2014/main" id="{040E6CE3-9734-44F6-9820-B6D9A6A6C9C0}"/>
            </a:ext>
          </a:extLst>
        </xdr:cNvPr>
        <xdr:cNvPicPr>
          <a:picLocks noChangeAspect="1"/>
        </xdr:cNvPicPr>
      </xdr:nvPicPr>
      <xdr:blipFill rotWithShape="1">
        <a:blip xmlns:r="http://schemas.openxmlformats.org/officeDocument/2006/relationships" r:embed="rId1" cstate="print">
          <a:duotone>
            <a:schemeClr val="accent1">
              <a:shade val="45000"/>
              <a:satMod val="135000"/>
            </a:schemeClr>
            <a:prstClr val="white"/>
          </a:duotone>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l="17106" t="31809" r="16561" b="31838"/>
        <a:stretch/>
      </xdr:blipFill>
      <xdr:spPr>
        <a:xfrm>
          <a:off x="0" y="38100"/>
          <a:ext cx="1611086" cy="828609"/>
        </a:xfrm>
        <a:prstGeom prst="rect">
          <a:avLst/>
        </a:prstGeom>
        <a:pattFill prst="wdDnDiag">
          <a:fgClr>
            <a:schemeClr val="accent2"/>
          </a:fgClr>
          <a:bgClr>
            <a:schemeClr val="bg1"/>
          </a:bgClr>
        </a:pattFill>
        <a:ln>
          <a:solidFill>
            <a:schemeClr val="bg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1396999</xdr:colOff>
      <xdr:row>2</xdr:row>
      <xdr:rowOff>53824</xdr:rowOff>
    </xdr:from>
    <xdr:to>
      <xdr:col>3</xdr:col>
      <xdr:colOff>2128005</xdr:colOff>
      <xdr:row>5</xdr:row>
      <xdr:rowOff>52462</xdr:rowOff>
    </xdr:to>
    <xdr:sp macro="" textlink="">
      <xdr:nvSpPr>
        <xdr:cNvPr id="3" name="Rectangle 8">
          <a:extLst>
            <a:ext uri="{FF2B5EF4-FFF2-40B4-BE49-F238E27FC236}">
              <a16:creationId xmlns:a16="http://schemas.microsoft.com/office/drawing/2014/main" id="{00000000-0008-0000-0000-000003000000}"/>
            </a:ext>
          </a:extLst>
        </xdr:cNvPr>
        <xdr:cNvSpPr>
          <a:spLocks noChangeArrowheads="1"/>
        </xdr:cNvSpPr>
      </xdr:nvSpPr>
      <xdr:spPr bwMode="auto">
        <a:xfrm>
          <a:off x="1936749" y="371324"/>
          <a:ext cx="3884839" cy="474888"/>
        </a:xfrm>
        <a:prstGeom prst="rect">
          <a:avLst/>
        </a:prstGeom>
        <a:solidFill>
          <a:schemeClr val="bg1"/>
        </a:solidFill>
        <a:ln w="50800">
          <a:solidFill>
            <a:schemeClr val="bg1"/>
          </a:solidFill>
          <a:miter lim="800000"/>
          <a:headEnd/>
          <a:tailEnd/>
        </a:ln>
      </xdr:spPr>
      <xdr:txBody>
        <a:bodyPr vertOverflow="clip" wrap="square" lIns="45720" tIns="27432" rIns="45720" bIns="27432" anchor="ctr" upright="1"/>
        <a:lstStyle/>
        <a:p>
          <a:pPr algn="ctr" rtl="0">
            <a:defRPr sz="1000"/>
          </a:pPr>
          <a:r>
            <a:rPr lang="ja-JP" altLang="en-US" sz="2200" b="1" i="0" u="sng" strike="noStrike" baseline="0">
              <a:solidFill>
                <a:schemeClr val="accent1">
                  <a:lumMod val="75000"/>
                </a:schemeClr>
              </a:solidFill>
              <a:latin typeface="Arial" panose="020B0604020202020204" pitchFamily="34" charset="0"/>
              <a:ea typeface="ＭＳ Ｐゴシック"/>
              <a:cs typeface="Arial" panose="020B0604020202020204" pitchFamily="34" charset="0"/>
            </a:rPr>
            <a:t>Vend</a:t>
          </a:r>
          <a:r>
            <a:rPr lang="en-US" altLang="ja-JP" sz="2200" b="1" i="0" u="sng" strike="noStrike" baseline="0">
              <a:solidFill>
                <a:schemeClr val="accent1">
                  <a:lumMod val="75000"/>
                </a:schemeClr>
              </a:solidFill>
              <a:latin typeface="Arial" panose="020B0604020202020204" pitchFamily="34" charset="0"/>
              <a:ea typeface="ＭＳ Ｐゴシック"/>
              <a:cs typeface="Arial" panose="020B0604020202020204" pitchFamily="34" charset="0"/>
            </a:rPr>
            <a:t>o</a:t>
          </a:r>
          <a:r>
            <a:rPr lang="ja-JP" altLang="en-US" sz="2200" b="1" i="0" u="sng" strike="noStrike" baseline="0">
              <a:solidFill>
                <a:schemeClr val="accent1">
                  <a:lumMod val="75000"/>
                </a:schemeClr>
              </a:solidFill>
              <a:latin typeface="Arial" panose="020B0604020202020204" pitchFamily="34" charset="0"/>
              <a:ea typeface="ＭＳ Ｐゴシック"/>
              <a:cs typeface="Arial" panose="020B0604020202020204" pitchFamily="34" charset="0"/>
            </a:rPr>
            <a:t>r </a:t>
          </a:r>
          <a:r>
            <a:rPr lang="en-US" altLang="ja-JP" sz="2200" b="1" i="0" u="sng" strike="noStrike" baseline="0">
              <a:solidFill>
                <a:schemeClr val="accent1">
                  <a:lumMod val="75000"/>
                </a:schemeClr>
              </a:solidFill>
              <a:latin typeface="Arial" panose="020B0604020202020204" pitchFamily="34" charset="0"/>
              <a:ea typeface="ＭＳ Ｐゴシック"/>
              <a:cs typeface="Arial" panose="020B0604020202020204" pitchFamily="34" charset="0"/>
            </a:rPr>
            <a:t>Application Form</a:t>
          </a:r>
          <a:endParaRPr lang="ja-JP" altLang="en-US" u="sng">
            <a:solidFill>
              <a:schemeClr val="accent1">
                <a:lumMod val="75000"/>
              </a:schemeClr>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1609725</xdr:colOff>
          <xdr:row>18</xdr:row>
          <xdr:rowOff>28575</xdr:rowOff>
        </xdr:from>
        <xdr:to>
          <xdr:col>4</xdr:col>
          <xdr:colOff>2162175</xdr:colOff>
          <xdr:row>31</xdr:row>
          <xdr:rowOff>66675</xdr:rowOff>
        </xdr:to>
        <xdr:sp macro="" textlink="">
          <xdr:nvSpPr>
            <xdr:cNvPr id="28687" name="Group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1</xdr:col>
      <xdr:colOff>70757</xdr:colOff>
      <xdr:row>1</xdr:row>
      <xdr:rowOff>50272</xdr:rowOff>
    </xdr:from>
    <xdr:to>
      <xdr:col>2</xdr:col>
      <xdr:colOff>1300843</xdr:colOff>
      <xdr:row>6</xdr:row>
      <xdr:rowOff>85131</xdr:rowOff>
    </xdr:to>
    <xdr:pic>
      <xdr:nvPicPr>
        <xdr:cNvPr id="26" name="Picture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1" cstate="print">
          <a:duotone>
            <a:schemeClr val="accent1">
              <a:shade val="45000"/>
              <a:satMod val="135000"/>
            </a:schemeClr>
            <a:prstClr val="white"/>
          </a:duotone>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l="17106" t="31809" r="16561" b="31838"/>
        <a:stretch/>
      </xdr:blipFill>
      <xdr:spPr>
        <a:xfrm>
          <a:off x="229507" y="209022"/>
          <a:ext cx="1611086" cy="828609"/>
        </a:xfrm>
        <a:prstGeom prst="rect">
          <a:avLst/>
        </a:prstGeom>
        <a:pattFill prst="wdDnDiag">
          <a:fgClr>
            <a:schemeClr val="accent2"/>
          </a:fgClr>
          <a:bgClr>
            <a:schemeClr val="bg1"/>
          </a:bgClr>
        </a:pattFill>
        <a:ln>
          <a:solidFill>
            <a:schemeClr val="bg1"/>
          </a:solidFill>
        </a:ln>
      </xdr:spPr>
    </xdr:pic>
    <xdr:clientData/>
  </xdr:twoCellAnchor>
  <mc:AlternateContent xmlns:mc="http://schemas.openxmlformats.org/markup-compatibility/2006">
    <mc:Choice xmlns:a14="http://schemas.microsoft.com/office/drawing/2010/main" Requires="a14">
      <xdr:twoCellAnchor>
        <xdr:from>
          <xdr:col>4</xdr:col>
          <xdr:colOff>1609725</xdr:colOff>
          <xdr:row>27</xdr:row>
          <xdr:rowOff>142875</xdr:rowOff>
        </xdr:from>
        <xdr:to>
          <xdr:col>4</xdr:col>
          <xdr:colOff>1971675</xdr:colOff>
          <xdr:row>28</xdr:row>
          <xdr:rowOff>142875</xdr:rowOff>
        </xdr:to>
        <xdr:sp macro="" textlink="">
          <xdr:nvSpPr>
            <xdr:cNvPr id="28701" name="Check Box 4"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1609725</xdr:colOff>
          <xdr:row>26</xdr:row>
          <xdr:rowOff>28575</xdr:rowOff>
        </xdr:from>
        <xdr:to>
          <xdr:col>4</xdr:col>
          <xdr:colOff>1905000</xdr:colOff>
          <xdr:row>28</xdr:row>
          <xdr:rowOff>85725</xdr:rowOff>
        </xdr:to>
        <xdr:sp macro="" textlink="">
          <xdr:nvSpPr>
            <xdr:cNvPr id="28710" name="Check Box 13"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1695450</xdr:colOff>
          <xdr:row>57</xdr:row>
          <xdr:rowOff>28575</xdr:rowOff>
        </xdr:from>
        <xdr:to>
          <xdr:col>4</xdr:col>
          <xdr:colOff>1981200</xdr:colOff>
          <xdr:row>57</xdr:row>
          <xdr:rowOff>238125</xdr:rowOff>
        </xdr:to>
        <xdr:sp macro="" textlink="">
          <xdr:nvSpPr>
            <xdr:cNvPr id="28713" name="Check Box 12"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13</xdr:row>
          <xdr:rowOff>123825</xdr:rowOff>
        </xdr:from>
        <xdr:to>
          <xdr:col>4</xdr:col>
          <xdr:colOff>1647825</xdr:colOff>
          <xdr:row>15</xdr:row>
          <xdr:rowOff>57150</xdr:rowOff>
        </xdr:to>
        <xdr:sp macro="" textlink="">
          <xdr:nvSpPr>
            <xdr:cNvPr id="28714" name="オプション 42" descr="New"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IN" sz="900" b="0" i="0" u="none" strike="noStrike" baseline="0">
                  <a:solidFill>
                    <a:srgbClr val="000000"/>
                  </a:solidFill>
                  <a:latin typeface="Meiryo UI"/>
                  <a:ea typeface="Meiryo UI"/>
                </a:rPr>
                <a:t>New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2228850</xdr:colOff>
          <xdr:row>13</xdr:row>
          <xdr:rowOff>123825</xdr:rowOff>
        </xdr:from>
        <xdr:to>
          <xdr:col>4</xdr:col>
          <xdr:colOff>2962275</xdr:colOff>
          <xdr:row>15</xdr:row>
          <xdr:rowOff>57150</xdr:rowOff>
        </xdr:to>
        <xdr:sp macro="" textlink="">
          <xdr:nvSpPr>
            <xdr:cNvPr id="28715" name="オプション 43" descr="Update"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IN" sz="900" b="0" i="0" u="none" strike="noStrike" baseline="0">
                  <a:solidFill>
                    <a:srgbClr val="000000"/>
                  </a:solidFill>
                  <a:latin typeface="Meiryo UI"/>
                  <a:ea typeface="Meiryo UI"/>
                </a:rPr>
                <a:t>Update</a:t>
              </a:r>
            </a:p>
          </xdr:txBody>
        </xdr:sp>
        <xdr:clientData fLocksWithSheet="0"/>
      </xdr:twoCellAnchor>
    </mc:Choice>
    <mc:Fallback/>
  </mc:AlternateContent>
  <xdr:twoCellAnchor>
    <xdr:from>
      <xdr:col>3</xdr:col>
      <xdr:colOff>2352675</xdr:colOff>
      <xdr:row>1</xdr:row>
      <xdr:rowOff>95250</xdr:rowOff>
    </xdr:from>
    <xdr:to>
      <xdr:col>4</xdr:col>
      <xdr:colOff>3867150</xdr:colOff>
      <xdr:row>6</xdr:row>
      <xdr:rowOff>12700</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6046258" y="254000"/>
          <a:ext cx="5398559" cy="711200"/>
          <a:chOff x="6080125" y="254000"/>
          <a:chExt cx="6402916" cy="711200"/>
        </a:xfrm>
      </xdr:grpSpPr>
      <xdr:grpSp>
        <xdr:nvGrpSpPr>
          <xdr:cNvPr id="10" name="Group 261">
            <a:extLst>
              <a:ext uri="{FF2B5EF4-FFF2-40B4-BE49-F238E27FC236}">
                <a16:creationId xmlns:a16="http://schemas.microsoft.com/office/drawing/2014/main" id="{00000000-0008-0000-0000-00000A000000}"/>
              </a:ext>
            </a:extLst>
          </xdr:cNvPr>
          <xdr:cNvGrpSpPr>
            <a:grpSpLocks/>
          </xdr:cNvGrpSpPr>
        </xdr:nvGrpSpPr>
        <xdr:grpSpPr bwMode="auto">
          <a:xfrm>
            <a:off x="6080125" y="254000"/>
            <a:ext cx="6402916" cy="711200"/>
            <a:chOff x="13" y="7"/>
            <a:chExt cx="332" cy="90"/>
          </a:xfrm>
        </xdr:grpSpPr>
        <xdr:sp macro="" textlink="">
          <xdr:nvSpPr>
            <xdr:cNvPr id="11" name="Rectangle 124">
              <a:extLst>
                <a:ext uri="{FF2B5EF4-FFF2-40B4-BE49-F238E27FC236}">
                  <a16:creationId xmlns:a16="http://schemas.microsoft.com/office/drawing/2014/main" id="{00000000-0008-0000-0000-00000B000000}"/>
                </a:ext>
              </a:extLst>
            </xdr:cNvPr>
            <xdr:cNvSpPr>
              <a:spLocks noChangeArrowheads="1"/>
            </xdr:cNvSpPr>
          </xdr:nvSpPr>
          <xdr:spPr bwMode="auto">
            <a:xfrm>
              <a:off x="13" y="7"/>
              <a:ext cx="332" cy="90"/>
            </a:xfrm>
            <a:prstGeom prst="rect">
              <a:avLst/>
            </a:prstGeom>
            <a:solidFill>
              <a:srgbClr xmlns:mc="http://schemas.openxmlformats.org/markup-compatibility/2006" xmlns:a14="http://schemas.microsoft.com/office/drawing/2010/main" val="FFFFFF" mc:Ignorable="a14" a14:legacySpreadsheetColorIndex="65"/>
            </a:solidFill>
            <a:ln w="19050">
              <a:solidFill>
                <a:srgbClr val="B5176D"/>
              </a:solidFill>
              <a:miter lim="800000"/>
              <a:headEnd/>
              <a:tailEnd/>
            </a:ln>
          </xdr:spPr>
        </xdr:sp>
        <xdr:sp macro="" textlink="">
          <xdr:nvSpPr>
            <xdr:cNvPr id="18" name="Rectangle 132">
              <a:extLst>
                <a:ext uri="{FF2B5EF4-FFF2-40B4-BE49-F238E27FC236}">
                  <a16:creationId xmlns:a16="http://schemas.microsoft.com/office/drawing/2014/main" id="{00000000-0008-0000-0000-000012000000}"/>
                </a:ext>
              </a:extLst>
            </xdr:cNvPr>
            <xdr:cNvSpPr>
              <a:spLocks noChangeArrowheads="1"/>
            </xdr:cNvSpPr>
          </xdr:nvSpPr>
          <xdr:spPr bwMode="auto">
            <a:xfrm>
              <a:off x="16" y="11"/>
              <a:ext cx="107" cy="80"/>
            </a:xfrm>
            <a:prstGeom prst="rect">
              <a:avLst/>
            </a:prstGeom>
            <a:solidFill>
              <a:srgbClr xmlns:mc="http://schemas.openxmlformats.org/markup-compatibility/2006" xmlns:a14="http://schemas.microsoft.com/office/drawing/2010/main" val="FFFFFF" mc:Ignorable="a14" a14:legacySpreadsheetColorIndex="65"/>
            </a:solidFill>
            <a:ln w="19050">
              <a:solidFill>
                <a:srgbClr val="B5176D"/>
              </a:solidFill>
              <a:miter lim="800000"/>
              <a:headEnd/>
              <a:tailEnd/>
            </a:ln>
          </xdr:spPr>
        </xdr:sp>
        <xdr:sp macro="" textlink="">
          <xdr:nvSpPr>
            <xdr:cNvPr id="31" name="Rectangle 132">
              <a:extLst>
                <a:ext uri="{FF2B5EF4-FFF2-40B4-BE49-F238E27FC236}">
                  <a16:creationId xmlns:a16="http://schemas.microsoft.com/office/drawing/2014/main" id="{00000000-0008-0000-0000-00001F000000}"/>
                </a:ext>
              </a:extLst>
            </xdr:cNvPr>
            <xdr:cNvSpPr>
              <a:spLocks noChangeArrowheads="1"/>
            </xdr:cNvSpPr>
          </xdr:nvSpPr>
          <xdr:spPr bwMode="auto">
            <a:xfrm>
              <a:off x="127" y="11"/>
              <a:ext cx="107" cy="80"/>
            </a:xfrm>
            <a:prstGeom prst="rect">
              <a:avLst/>
            </a:prstGeom>
            <a:solidFill>
              <a:srgbClr xmlns:mc="http://schemas.openxmlformats.org/markup-compatibility/2006" xmlns:a14="http://schemas.microsoft.com/office/drawing/2010/main" val="FFFFFF" mc:Ignorable="a14" a14:legacySpreadsheetColorIndex="65"/>
            </a:solidFill>
            <a:ln w="19050">
              <a:solidFill>
                <a:srgbClr val="B5176D"/>
              </a:solidFill>
              <a:miter lim="800000"/>
              <a:headEnd/>
              <a:tailEnd/>
            </a:ln>
          </xdr:spPr>
        </xdr:sp>
        <xdr:sp macro="" textlink="">
          <xdr:nvSpPr>
            <xdr:cNvPr id="32" name="Rectangle 132">
              <a:extLst>
                <a:ext uri="{FF2B5EF4-FFF2-40B4-BE49-F238E27FC236}">
                  <a16:creationId xmlns:a16="http://schemas.microsoft.com/office/drawing/2014/main" id="{00000000-0008-0000-0000-000020000000}"/>
                </a:ext>
              </a:extLst>
            </xdr:cNvPr>
            <xdr:cNvSpPr>
              <a:spLocks noChangeArrowheads="1"/>
            </xdr:cNvSpPr>
          </xdr:nvSpPr>
          <xdr:spPr bwMode="auto">
            <a:xfrm>
              <a:off x="236" y="11"/>
              <a:ext cx="107" cy="80"/>
            </a:xfrm>
            <a:prstGeom prst="rect">
              <a:avLst/>
            </a:prstGeom>
            <a:solidFill>
              <a:srgbClr xmlns:mc="http://schemas.openxmlformats.org/markup-compatibility/2006" xmlns:a14="http://schemas.microsoft.com/office/drawing/2010/main" val="FFFFFF" mc:Ignorable="a14" a14:legacySpreadsheetColorIndex="65"/>
            </a:solidFill>
            <a:ln w="19050">
              <a:solidFill>
                <a:srgbClr val="B5176D"/>
              </a:solidFill>
              <a:miter lim="800000"/>
              <a:headEnd/>
              <a:tailEnd/>
            </a:ln>
          </xdr:spPr>
        </xdr:sp>
      </xdr:grpSp>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228292" y="698499"/>
            <a:ext cx="2037291"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en-SG" sz="1100" b="1">
                <a:solidFill>
                  <a:srgbClr val="B5176D"/>
                </a:solidFill>
              </a:rPr>
              <a:t>GLTC</a:t>
            </a:r>
            <a:r>
              <a:rPr lang="en-SG" sz="1100" b="1" baseline="0">
                <a:solidFill>
                  <a:srgbClr val="B5176D"/>
                </a:solidFill>
              </a:rPr>
              <a:t> Approver's</a:t>
            </a:r>
            <a:endParaRPr lang="en-SG" sz="1100" b="1">
              <a:solidFill>
                <a:srgbClr val="B5176D"/>
              </a:solidFill>
            </a:endParaRPr>
          </a:p>
        </xdr:txBody>
      </xdr:sp>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8519583" y="698499"/>
            <a:ext cx="1714500"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en-SG" sz="1100" b="1">
                <a:solidFill>
                  <a:srgbClr val="B5176D"/>
                </a:solidFill>
              </a:rPr>
              <a:t>GLTC's contact person</a:t>
            </a:r>
          </a:p>
        </xdr:txBody>
      </xdr:sp>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10371666" y="698499"/>
            <a:ext cx="2042584"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en-SG" sz="1100" b="1">
                <a:solidFill>
                  <a:srgbClr val="B5176D"/>
                </a:solidFill>
              </a:rPr>
              <a:t>Local Approver's</a:t>
            </a:r>
          </a:p>
        </xdr:txBody>
      </xdr:sp>
    </xdr:grpSp>
    <xdr:clientData/>
  </xdr:twoCellAnchor>
  <xdr:twoCellAnchor>
    <xdr:from>
      <xdr:col>3</xdr:col>
      <xdr:colOff>2276475</xdr:colOff>
      <xdr:row>0</xdr:row>
      <xdr:rowOff>66676</xdr:rowOff>
    </xdr:from>
    <xdr:to>
      <xdr:col>3</xdr:col>
      <xdr:colOff>3876675</xdr:colOff>
      <xdr:row>1</xdr:row>
      <xdr:rowOff>76201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972175" y="66676"/>
          <a:ext cx="16002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SG" sz="1100" b="1">
              <a:solidFill>
                <a:srgbClr val="B5176D"/>
              </a:solidFill>
            </a:rPr>
            <a:t>Signature</a:t>
          </a:r>
          <a:r>
            <a:rPr lang="en-US" altLang="ja-JP" sz="1100" b="1">
              <a:solidFill>
                <a:srgbClr val="B5176D"/>
              </a:solidFill>
            </a:rPr>
            <a:t>s</a:t>
          </a:r>
          <a:endParaRPr lang="en-SG" sz="1100" b="1">
            <a:solidFill>
              <a:srgbClr val="B5176D"/>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1609725</xdr:colOff>
          <xdr:row>9</xdr:row>
          <xdr:rowOff>0</xdr:rowOff>
        </xdr:from>
        <xdr:to>
          <xdr:col>4</xdr:col>
          <xdr:colOff>2171700</xdr:colOff>
          <xdr:row>13</xdr:row>
          <xdr:rowOff>247650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1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1</xdr:col>
      <xdr:colOff>70757</xdr:colOff>
      <xdr:row>1</xdr:row>
      <xdr:rowOff>29106</xdr:rowOff>
    </xdr:from>
    <xdr:to>
      <xdr:col>2</xdr:col>
      <xdr:colOff>1262742</xdr:colOff>
      <xdr:row>6</xdr:row>
      <xdr:rowOff>63965</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cstate="print">
          <a:duotone>
            <a:schemeClr val="accent1">
              <a:shade val="45000"/>
              <a:satMod val="135000"/>
            </a:schemeClr>
            <a:prstClr val="white"/>
          </a:duotone>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l="17106" t="31809" r="16561" b="31838"/>
        <a:stretch/>
      </xdr:blipFill>
      <xdr:spPr>
        <a:xfrm>
          <a:off x="174171" y="186949"/>
          <a:ext cx="1545772" cy="824073"/>
        </a:xfrm>
        <a:prstGeom prst="rect">
          <a:avLst/>
        </a:prstGeom>
        <a:pattFill prst="wdDnDiag">
          <a:fgClr>
            <a:schemeClr val="accent2"/>
          </a:fgClr>
          <a:bgClr>
            <a:schemeClr val="bg1"/>
          </a:bgClr>
        </a:pattFill>
        <a:ln>
          <a:solidFill>
            <a:schemeClr val="bg1"/>
          </a:solidFill>
        </a:ln>
      </xdr:spPr>
    </xdr:pic>
    <xdr:clientData/>
  </xdr:twoCellAnchor>
  <xdr:twoCellAnchor editAs="oneCell">
    <xdr:from>
      <xdr:col>1</xdr:col>
      <xdr:colOff>70757</xdr:colOff>
      <xdr:row>1</xdr:row>
      <xdr:rowOff>29106</xdr:rowOff>
    </xdr:from>
    <xdr:to>
      <xdr:col>2</xdr:col>
      <xdr:colOff>1262742</xdr:colOff>
      <xdr:row>6</xdr:row>
      <xdr:rowOff>63965</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rotWithShape="1">
        <a:blip xmlns:r="http://schemas.openxmlformats.org/officeDocument/2006/relationships" r:embed="rId1" cstate="print">
          <a:duotone>
            <a:schemeClr val="accent1">
              <a:shade val="45000"/>
              <a:satMod val="135000"/>
            </a:schemeClr>
            <a:prstClr val="white"/>
          </a:duotone>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l="17106" t="31809" r="16561" b="31838"/>
        <a:stretch/>
      </xdr:blipFill>
      <xdr:spPr>
        <a:xfrm>
          <a:off x="174171" y="186949"/>
          <a:ext cx="1545772" cy="824073"/>
        </a:xfrm>
        <a:prstGeom prst="rect">
          <a:avLst/>
        </a:prstGeom>
        <a:pattFill prst="wdDnDiag">
          <a:fgClr>
            <a:schemeClr val="accent2"/>
          </a:fgClr>
          <a:bgClr>
            <a:schemeClr val="bg1"/>
          </a:bgClr>
        </a:pattFill>
        <a:ln>
          <a:solidFill>
            <a:schemeClr val="bg1"/>
          </a:solidFill>
        </a:ln>
      </xdr:spPr>
    </xdr:pic>
    <xdr:clientData/>
  </xdr:twoCellAnchor>
  <xdr:twoCellAnchor editAs="oneCell">
    <xdr:from>
      <xdr:col>1</xdr:col>
      <xdr:colOff>70757</xdr:colOff>
      <xdr:row>1</xdr:row>
      <xdr:rowOff>29106</xdr:rowOff>
    </xdr:from>
    <xdr:to>
      <xdr:col>2</xdr:col>
      <xdr:colOff>1289957</xdr:colOff>
      <xdr:row>6</xdr:row>
      <xdr:rowOff>63965</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rotWithShape="1">
        <a:blip xmlns:r="http://schemas.openxmlformats.org/officeDocument/2006/relationships" r:embed="rId1" cstate="print">
          <a:duotone>
            <a:schemeClr val="accent1">
              <a:shade val="45000"/>
              <a:satMod val="135000"/>
            </a:schemeClr>
            <a:prstClr val="white"/>
          </a:duotone>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l="17106" t="31809" r="16561" b="31838"/>
        <a:stretch/>
      </xdr:blipFill>
      <xdr:spPr>
        <a:xfrm>
          <a:off x="223157" y="186949"/>
          <a:ext cx="1572986" cy="824073"/>
        </a:xfrm>
        <a:prstGeom prst="rect">
          <a:avLst/>
        </a:prstGeom>
        <a:pattFill prst="wdDnDiag">
          <a:fgClr>
            <a:schemeClr val="accent2"/>
          </a:fgClr>
          <a:bgClr>
            <a:schemeClr val="bg1"/>
          </a:bgClr>
        </a:pattFill>
        <a:ln>
          <a:solidFill>
            <a:schemeClr val="bg1"/>
          </a:solidFill>
        </a:ln>
      </xdr:spPr>
    </xdr:pic>
    <xdr:clientData/>
  </xdr:twoCellAnchor>
  <mc:AlternateContent xmlns:mc="http://schemas.openxmlformats.org/markup-compatibility/2006">
    <mc:Choice xmlns:a14="http://schemas.microsoft.com/office/drawing/2010/main" Requires="a14">
      <xdr:twoCellAnchor>
        <xdr:from>
          <xdr:col>4</xdr:col>
          <xdr:colOff>1695450</xdr:colOff>
          <xdr:row>23</xdr:row>
          <xdr:rowOff>28575</xdr:rowOff>
        </xdr:from>
        <xdr:to>
          <xdr:col>4</xdr:col>
          <xdr:colOff>1981200</xdr:colOff>
          <xdr:row>23</xdr:row>
          <xdr:rowOff>247650</xdr:rowOff>
        </xdr:to>
        <xdr:sp macro="" textlink="">
          <xdr:nvSpPr>
            <xdr:cNvPr id="42003" name="Check Box 12" hidden="1">
              <a:extLst>
                <a:ext uri="{63B3BB69-23CF-44E3-9099-C40C66FF867C}">
                  <a14:compatExt spid="_x0000_s42003"/>
                </a:ext>
                <a:ext uri="{FF2B5EF4-FFF2-40B4-BE49-F238E27FC236}">
                  <a16:creationId xmlns:a16="http://schemas.microsoft.com/office/drawing/2014/main" id="{00000000-0008-0000-0100-00001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1607336</xdr:colOff>
      <xdr:row>2</xdr:row>
      <xdr:rowOff>81606</xdr:rowOff>
    </xdr:from>
    <xdr:to>
      <xdr:col>3</xdr:col>
      <xdr:colOff>2337019</xdr:colOff>
      <xdr:row>5</xdr:row>
      <xdr:rowOff>56431</xdr:rowOff>
    </xdr:to>
    <xdr:sp macro="" textlink="">
      <xdr:nvSpPr>
        <xdr:cNvPr id="10" name="Rectangle 8">
          <a:extLst>
            <a:ext uri="{FF2B5EF4-FFF2-40B4-BE49-F238E27FC236}">
              <a16:creationId xmlns:a16="http://schemas.microsoft.com/office/drawing/2014/main" id="{00000000-0008-0000-0100-00000A000000}"/>
            </a:ext>
          </a:extLst>
        </xdr:cNvPr>
        <xdr:cNvSpPr>
          <a:spLocks noChangeArrowheads="1"/>
        </xdr:cNvSpPr>
      </xdr:nvSpPr>
      <xdr:spPr bwMode="auto">
        <a:xfrm>
          <a:off x="2155024" y="414981"/>
          <a:ext cx="3884839" cy="474888"/>
        </a:xfrm>
        <a:prstGeom prst="rect">
          <a:avLst/>
        </a:prstGeom>
        <a:solidFill>
          <a:schemeClr val="bg1"/>
        </a:solidFill>
        <a:ln w="50800">
          <a:solidFill>
            <a:schemeClr val="bg1"/>
          </a:solidFill>
          <a:miter lim="800000"/>
          <a:headEnd/>
          <a:tailEnd/>
        </a:ln>
      </xdr:spPr>
      <xdr:txBody>
        <a:bodyPr vertOverflow="clip" wrap="square" lIns="45720" tIns="27432" rIns="45720" bIns="27432" anchor="ctr" upright="1"/>
        <a:lstStyle/>
        <a:p>
          <a:pPr algn="ctr" rtl="0">
            <a:defRPr sz="1000"/>
          </a:pPr>
          <a:r>
            <a:rPr lang="ja-JP" altLang="en-US" sz="2200" b="1" i="0" u="sng" strike="noStrike" baseline="0">
              <a:solidFill>
                <a:schemeClr val="accent1">
                  <a:lumMod val="75000"/>
                </a:schemeClr>
              </a:solidFill>
              <a:latin typeface="Arial" panose="020B0604020202020204" pitchFamily="34" charset="0"/>
              <a:ea typeface="ＭＳ Ｐゴシック"/>
              <a:cs typeface="Arial" panose="020B0604020202020204" pitchFamily="34" charset="0"/>
            </a:rPr>
            <a:t>Vend</a:t>
          </a:r>
          <a:r>
            <a:rPr lang="en-US" altLang="ja-JP" sz="2200" b="1" i="0" u="sng" strike="noStrike" baseline="0">
              <a:solidFill>
                <a:schemeClr val="accent1">
                  <a:lumMod val="75000"/>
                </a:schemeClr>
              </a:solidFill>
              <a:latin typeface="Arial" panose="020B0604020202020204" pitchFamily="34" charset="0"/>
              <a:ea typeface="ＭＳ Ｐゴシック"/>
              <a:cs typeface="Arial" panose="020B0604020202020204" pitchFamily="34" charset="0"/>
            </a:rPr>
            <a:t>o</a:t>
          </a:r>
          <a:r>
            <a:rPr lang="ja-JP" altLang="en-US" sz="2200" b="1" i="0" u="sng" strike="noStrike" baseline="0">
              <a:solidFill>
                <a:schemeClr val="accent1">
                  <a:lumMod val="75000"/>
                </a:schemeClr>
              </a:solidFill>
              <a:latin typeface="Arial" panose="020B0604020202020204" pitchFamily="34" charset="0"/>
              <a:ea typeface="ＭＳ Ｐゴシック"/>
              <a:cs typeface="Arial" panose="020B0604020202020204" pitchFamily="34" charset="0"/>
            </a:rPr>
            <a:t>r </a:t>
          </a:r>
          <a:r>
            <a:rPr lang="en-US" altLang="ja-JP" sz="2200" b="1" i="0" u="sng" strike="noStrike" baseline="0">
              <a:solidFill>
                <a:schemeClr val="accent1">
                  <a:lumMod val="75000"/>
                </a:schemeClr>
              </a:solidFill>
              <a:latin typeface="Arial" panose="020B0604020202020204" pitchFamily="34" charset="0"/>
              <a:ea typeface="ＭＳ Ｐゴシック"/>
              <a:cs typeface="Arial" panose="020B0604020202020204" pitchFamily="34" charset="0"/>
            </a:rPr>
            <a:t>Application Form</a:t>
          </a:r>
          <a:endParaRPr lang="ja-JP" altLang="en-US" u="sng">
            <a:solidFill>
              <a:schemeClr val="accent1">
                <a:lumMod val="75000"/>
              </a:schemeClr>
            </a:solidFill>
            <a:latin typeface="Arial" panose="020B0604020202020204" pitchFamily="34" charset="0"/>
            <a:cs typeface="Arial" panose="020B0604020202020204" pitchFamily="34" charset="0"/>
          </a:endParaRPr>
        </a:p>
      </xdr:txBody>
    </xdr:sp>
    <xdr:clientData/>
  </xdr:twoCellAnchor>
  <xdr:twoCellAnchor>
    <xdr:from>
      <xdr:col>3</xdr:col>
      <xdr:colOff>2171701</xdr:colOff>
      <xdr:row>1</xdr:row>
      <xdr:rowOff>19050</xdr:rowOff>
    </xdr:from>
    <xdr:to>
      <xdr:col>4</xdr:col>
      <xdr:colOff>3848101</xdr:colOff>
      <xdr:row>5</xdr:row>
      <xdr:rowOff>139700</xdr:rowOff>
    </xdr:to>
    <xdr:grpSp>
      <xdr:nvGrpSpPr>
        <xdr:cNvPr id="22" name="Group 21">
          <a:extLst>
            <a:ext uri="{FF2B5EF4-FFF2-40B4-BE49-F238E27FC236}">
              <a16:creationId xmlns:a16="http://schemas.microsoft.com/office/drawing/2014/main" id="{00000000-0008-0000-0100-000016000000}"/>
            </a:ext>
          </a:extLst>
        </xdr:cNvPr>
        <xdr:cNvGrpSpPr/>
      </xdr:nvGrpSpPr>
      <xdr:grpSpPr>
        <a:xfrm>
          <a:off x="6217025" y="175932"/>
          <a:ext cx="5912223" cy="748180"/>
          <a:chOff x="6080125" y="254000"/>
          <a:chExt cx="6402916" cy="711200"/>
        </a:xfrm>
      </xdr:grpSpPr>
      <xdr:grpSp>
        <xdr:nvGrpSpPr>
          <xdr:cNvPr id="23" name="Group 261">
            <a:extLst>
              <a:ext uri="{FF2B5EF4-FFF2-40B4-BE49-F238E27FC236}">
                <a16:creationId xmlns:a16="http://schemas.microsoft.com/office/drawing/2014/main" id="{00000000-0008-0000-0100-000017000000}"/>
              </a:ext>
            </a:extLst>
          </xdr:cNvPr>
          <xdr:cNvGrpSpPr>
            <a:grpSpLocks/>
          </xdr:cNvGrpSpPr>
        </xdr:nvGrpSpPr>
        <xdr:grpSpPr bwMode="auto">
          <a:xfrm>
            <a:off x="6080125" y="254000"/>
            <a:ext cx="6402916" cy="711200"/>
            <a:chOff x="13" y="7"/>
            <a:chExt cx="332" cy="90"/>
          </a:xfrm>
        </xdr:grpSpPr>
        <xdr:sp macro="" textlink="">
          <xdr:nvSpPr>
            <xdr:cNvPr id="27" name="Rectangle 124">
              <a:extLst>
                <a:ext uri="{FF2B5EF4-FFF2-40B4-BE49-F238E27FC236}">
                  <a16:creationId xmlns:a16="http://schemas.microsoft.com/office/drawing/2014/main" id="{00000000-0008-0000-0100-00001B000000}"/>
                </a:ext>
              </a:extLst>
            </xdr:cNvPr>
            <xdr:cNvSpPr>
              <a:spLocks noChangeArrowheads="1"/>
            </xdr:cNvSpPr>
          </xdr:nvSpPr>
          <xdr:spPr bwMode="auto">
            <a:xfrm>
              <a:off x="13" y="7"/>
              <a:ext cx="332" cy="90"/>
            </a:xfrm>
            <a:prstGeom prst="rect">
              <a:avLst/>
            </a:prstGeom>
            <a:solidFill>
              <a:srgbClr xmlns:mc="http://schemas.openxmlformats.org/markup-compatibility/2006" xmlns:a14="http://schemas.microsoft.com/office/drawing/2010/main" val="FFFFFF" mc:Ignorable="a14" a14:legacySpreadsheetColorIndex="65"/>
            </a:solidFill>
            <a:ln w="19050">
              <a:solidFill>
                <a:srgbClr val="B5176D"/>
              </a:solidFill>
              <a:miter lim="800000"/>
              <a:headEnd/>
              <a:tailEnd/>
            </a:ln>
          </xdr:spPr>
        </xdr:sp>
        <xdr:sp macro="" textlink="">
          <xdr:nvSpPr>
            <xdr:cNvPr id="28" name="Rectangle 132">
              <a:extLst>
                <a:ext uri="{FF2B5EF4-FFF2-40B4-BE49-F238E27FC236}">
                  <a16:creationId xmlns:a16="http://schemas.microsoft.com/office/drawing/2014/main" id="{00000000-0008-0000-0100-00001C000000}"/>
                </a:ext>
              </a:extLst>
            </xdr:cNvPr>
            <xdr:cNvSpPr>
              <a:spLocks noChangeArrowheads="1"/>
            </xdr:cNvSpPr>
          </xdr:nvSpPr>
          <xdr:spPr bwMode="auto">
            <a:xfrm>
              <a:off x="16" y="11"/>
              <a:ext cx="107" cy="80"/>
            </a:xfrm>
            <a:prstGeom prst="rect">
              <a:avLst/>
            </a:prstGeom>
            <a:solidFill>
              <a:srgbClr xmlns:mc="http://schemas.openxmlformats.org/markup-compatibility/2006" xmlns:a14="http://schemas.microsoft.com/office/drawing/2010/main" val="FFFFFF" mc:Ignorable="a14" a14:legacySpreadsheetColorIndex="65"/>
            </a:solidFill>
            <a:ln w="19050">
              <a:solidFill>
                <a:srgbClr val="B5176D"/>
              </a:solidFill>
              <a:miter lim="800000"/>
              <a:headEnd/>
              <a:tailEnd/>
            </a:ln>
          </xdr:spPr>
        </xdr:sp>
        <xdr:sp macro="" textlink="">
          <xdr:nvSpPr>
            <xdr:cNvPr id="29" name="Rectangle 132">
              <a:extLst>
                <a:ext uri="{FF2B5EF4-FFF2-40B4-BE49-F238E27FC236}">
                  <a16:creationId xmlns:a16="http://schemas.microsoft.com/office/drawing/2014/main" id="{00000000-0008-0000-0100-00001D000000}"/>
                </a:ext>
              </a:extLst>
            </xdr:cNvPr>
            <xdr:cNvSpPr>
              <a:spLocks noChangeArrowheads="1"/>
            </xdr:cNvSpPr>
          </xdr:nvSpPr>
          <xdr:spPr bwMode="auto">
            <a:xfrm>
              <a:off x="127" y="11"/>
              <a:ext cx="107" cy="80"/>
            </a:xfrm>
            <a:prstGeom prst="rect">
              <a:avLst/>
            </a:prstGeom>
            <a:solidFill>
              <a:srgbClr xmlns:mc="http://schemas.openxmlformats.org/markup-compatibility/2006" xmlns:a14="http://schemas.microsoft.com/office/drawing/2010/main" val="FFFFFF" mc:Ignorable="a14" a14:legacySpreadsheetColorIndex="65"/>
            </a:solidFill>
            <a:ln w="19050">
              <a:solidFill>
                <a:srgbClr val="B5176D"/>
              </a:solidFill>
              <a:miter lim="800000"/>
              <a:headEnd/>
              <a:tailEnd/>
            </a:ln>
          </xdr:spPr>
        </xdr:sp>
        <xdr:sp macro="" textlink="">
          <xdr:nvSpPr>
            <xdr:cNvPr id="30" name="Rectangle 132">
              <a:extLst>
                <a:ext uri="{FF2B5EF4-FFF2-40B4-BE49-F238E27FC236}">
                  <a16:creationId xmlns:a16="http://schemas.microsoft.com/office/drawing/2014/main" id="{00000000-0008-0000-0100-00001E000000}"/>
                </a:ext>
              </a:extLst>
            </xdr:cNvPr>
            <xdr:cNvSpPr>
              <a:spLocks noChangeArrowheads="1"/>
            </xdr:cNvSpPr>
          </xdr:nvSpPr>
          <xdr:spPr bwMode="auto">
            <a:xfrm>
              <a:off x="236" y="11"/>
              <a:ext cx="107" cy="80"/>
            </a:xfrm>
            <a:prstGeom prst="rect">
              <a:avLst/>
            </a:prstGeom>
            <a:solidFill>
              <a:srgbClr xmlns:mc="http://schemas.openxmlformats.org/markup-compatibility/2006" xmlns:a14="http://schemas.microsoft.com/office/drawing/2010/main" val="FFFFFF" mc:Ignorable="a14" a14:legacySpreadsheetColorIndex="65"/>
            </a:solidFill>
            <a:ln w="19050">
              <a:solidFill>
                <a:srgbClr val="B5176D"/>
              </a:solidFill>
              <a:miter lim="800000"/>
              <a:headEnd/>
              <a:tailEnd/>
            </a:ln>
          </xdr:spPr>
        </xdr:sp>
      </xdr:grpSp>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6228292" y="698499"/>
            <a:ext cx="2037291"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en-SG" sz="1100" b="1">
                <a:solidFill>
                  <a:srgbClr val="B5176D"/>
                </a:solidFill>
              </a:rPr>
              <a:t>GLTC</a:t>
            </a:r>
            <a:r>
              <a:rPr lang="en-SG" sz="1100" b="1" baseline="0">
                <a:solidFill>
                  <a:srgbClr val="B5176D"/>
                </a:solidFill>
              </a:rPr>
              <a:t> Approver's</a:t>
            </a:r>
            <a:endParaRPr lang="en-SG" sz="1100" b="1">
              <a:solidFill>
                <a:srgbClr val="B5176D"/>
              </a:solidFill>
            </a:endParaRPr>
          </a:p>
        </xdr:txBody>
      </xdr:sp>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8519583" y="698499"/>
            <a:ext cx="1714500"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en-SG" sz="1100" b="1">
                <a:solidFill>
                  <a:srgbClr val="B5176D"/>
                </a:solidFill>
              </a:rPr>
              <a:t>GLTC's contact person</a:t>
            </a:r>
          </a:p>
        </xdr:txBody>
      </xdr:sp>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10371666" y="698499"/>
            <a:ext cx="2042584"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en-SG" sz="1100" b="1">
                <a:solidFill>
                  <a:srgbClr val="B5176D"/>
                </a:solidFill>
              </a:rPr>
              <a:t>Local Approver's</a:t>
            </a:r>
          </a:p>
        </xdr:txBody>
      </xdr:sp>
    </xdr:grpSp>
    <xdr:clientData/>
  </xdr:twoCellAnchor>
  <xdr:twoCellAnchor>
    <xdr:from>
      <xdr:col>3</xdr:col>
      <xdr:colOff>2038350</xdr:colOff>
      <xdr:row>0</xdr:row>
      <xdr:rowOff>57150</xdr:rowOff>
    </xdr:from>
    <xdr:to>
      <xdr:col>3</xdr:col>
      <xdr:colOff>3570899</xdr:colOff>
      <xdr:row>1</xdr:row>
      <xdr:rowOff>66675</xdr:rowOff>
    </xdr:to>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5734050" y="57150"/>
          <a:ext cx="1532549"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SG" sz="1100" b="1">
              <a:solidFill>
                <a:srgbClr val="B5176D"/>
              </a:solidFill>
            </a:rPr>
            <a:t>Signature</a:t>
          </a:r>
          <a:r>
            <a:rPr lang="en-US" altLang="ja-JP" sz="1100" b="1">
              <a:solidFill>
                <a:srgbClr val="B5176D"/>
              </a:solidFill>
            </a:rPr>
            <a:t>s</a:t>
          </a:r>
          <a:endParaRPr lang="en-SG" sz="1100" b="1">
            <a:solidFill>
              <a:srgbClr val="B5176D"/>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310046743\Documents\Bank%20accounts\Account_Structure_TPV_0_39_1.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SheetControl"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mea\emea_bro\_CLIENTS\Corporates\NL_Philips\uo11162%20_Project%20Breakfast\1.0%20Cash%20Management\1.1%20Cash%20Management%20Structure\1.1.6.%20Account%20Structure\overview-new-legal-entities%201108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43417859\Desktop\NT%20Deals\IMP\Liquidity%20Link\Projektplan_JF%20Hillebrand_03.01.2017_ne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Users\d290270\AppData\Local\Temp\notes057B98\2013-11-28%20Muster%20Implementation%20Plan%20Project%20-%20Master%20HTD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IMPLEMENTATIONS\10%20Customer%20folders\Customers\HP%20-%20John%20M\HP%201-E6CZTN%20%20-%2022%20accounts\11%20PM%20Commit\HP%20-%20new%20request%20PM%20Commit%20For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_pi\clients\1Pi&#51089;&#50629;&#51208;&#52264;\1Item_BOM_R\&#44396;&#54788;\4&#52264;Setup\&#52280;&#51312;\Cost_cat(&#49688;&#498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_pi\clients\windows\TEMP\Item_key_list(97~2000)_08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mea\emea_bro\Documents%20and%20Settings\nbkiiux\Local%20Settings\Temporary%20Internet%20Files\Content.Outlook\9S7RSSQ3\MASTER%20TP%20Vision%20Account%20Structure%2020111108%20Bo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mea\emea_bro\Documents%20and%20Settings\nbkiiux\Local%20Settings\Temporary%20Internet%20Files\Content.Outlook\9S7RSSQ3\overview-new-legal-entities%201108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Users\james.donaldson\Documents\GCM\WCM\GCM_ADOBE_PROJECT_DOCUMENT_20141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38"/>
      <sheetName val="Lists"/>
    </sheetNames>
    <sheetDataSet>
      <sheetData sheetId="0" refreshError="1"/>
      <sheetData sheetId="1">
        <row r="1">
          <cell r="D1" t="str">
            <v>Select…</v>
          </cell>
          <cell r="F1" t="str">
            <v>Account Status</v>
          </cell>
        </row>
        <row r="2">
          <cell r="F2" t="str">
            <v>Opening equested to Bank</v>
          </cell>
        </row>
        <row r="3">
          <cell r="F3" t="str">
            <v>In progress to be opened</v>
          </cell>
        </row>
        <row r="4">
          <cell r="F4" t="str">
            <v>Waiting for Documentation</v>
          </cell>
        </row>
        <row r="5">
          <cell r="F5" t="str">
            <v>Ready, approved, but Blocked</v>
          </cell>
        </row>
        <row r="6">
          <cell r="F6" t="str">
            <v>Open</v>
          </cell>
        </row>
        <row r="7">
          <cell r="F7" t="str">
            <v>Open to be deleted</v>
          </cell>
        </row>
        <row r="8">
          <cell r="F8" t="str">
            <v>Closing requested to Bank</v>
          </cell>
        </row>
        <row r="9">
          <cell r="F9" t="str">
            <v>In progress to be closed</v>
          </cell>
        </row>
        <row r="10">
          <cell r="F10" t="str">
            <v>Closed</v>
          </cell>
        </row>
        <row r="11">
          <cell r="F11" t="str">
            <v>Obsolete</v>
          </cell>
        </row>
        <row r="12">
          <cell r="F12" t="str">
            <v>Cap.Inj or VAT Reg. to be deleted</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Control"/>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Account Overview"/>
      <sheetName val="legal entities &amp; Agents"/>
      <sheetName val="legal entities existing"/>
      <sheetName val="Analysis Bank Accounts"/>
      <sheetName val="BA STRUCTURE PROPOSAL"/>
      <sheetName val="lists"/>
      <sheetName val="Sheet1"/>
      <sheetName val="Sheet2"/>
    </sheetNames>
    <sheetDataSet>
      <sheetData sheetId="0"/>
      <sheetData sheetId="1"/>
      <sheetData sheetId="2"/>
      <sheetData sheetId="3"/>
      <sheetData sheetId="4"/>
      <sheetData sheetId="5">
        <row r="2">
          <cell r="L2" t="str">
            <v>Select…</v>
          </cell>
        </row>
        <row r="3">
          <cell r="L3" t="str">
            <v>AE</v>
          </cell>
        </row>
        <row r="4">
          <cell r="L4" t="str">
            <v>AR</v>
          </cell>
        </row>
        <row r="5">
          <cell r="L5" t="str">
            <v>AT</v>
          </cell>
        </row>
        <row r="6">
          <cell r="L6" t="str">
            <v>BE</v>
          </cell>
        </row>
        <row r="7">
          <cell r="L7" t="str">
            <v>BG</v>
          </cell>
        </row>
        <row r="8">
          <cell r="L8" t="str">
            <v>BR</v>
          </cell>
        </row>
        <row r="9">
          <cell r="L9" t="str">
            <v>CH</v>
          </cell>
        </row>
        <row r="10">
          <cell r="L10" t="str">
            <v>CZ</v>
          </cell>
        </row>
        <row r="11">
          <cell r="L11" t="str">
            <v>DE</v>
          </cell>
        </row>
        <row r="12">
          <cell r="L12" t="str">
            <v>DK</v>
          </cell>
        </row>
        <row r="13">
          <cell r="L13" t="str">
            <v>ES</v>
          </cell>
        </row>
        <row r="14">
          <cell r="L14" t="str">
            <v>FI</v>
          </cell>
        </row>
        <row r="15">
          <cell r="L15" t="str">
            <v>FR</v>
          </cell>
        </row>
        <row r="16">
          <cell r="L16" t="str">
            <v>GB</v>
          </cell>
        </row>
        <row r="17">
          <cell r="L17" t="str">
            <v>GR</v>
          </cell>
        </row>
        <row r="18">
          <cell r="L18" t="str">
            <v>HK</v>
          </cell>
        </row>
        <row r="19">
          <cell r="L19" t="str">
            <v>HR</v>
          </cell>
        </row>
        <row r="20">
          <cell r="L20" t="str">
            <v>HU</v>
          </cell>
        </row>
        <row r="21">
          <cell r="L21" t="str">
            <v>IN</v>
          </cell>
        </row>
        <row r="22">
          <cell r="L22" t="str">
            <v>IT</v>
          </cell>
        </row>
        <row r="23">
          <cell r="L23" t="str">
            <v>ME</v>
          </cell>
        </row>
        <row r="24">
          <cell r="L24" t="str">
            <v>MY</v>
          </cell>
        </row>
        <row r="25">
          <cell r="L25" t="str">
            <v>NL</v>
          </cell>
        </row>
        <row r="26">
          <cell r="L26" t="str">
            <v>NO</v>
          </cell>
        </row>
        <row r="27">
          <cell r="L27" t="str">
            <v>PA</v>
          </cell>
        </row>
        <row r="28">
          <cell r="L28" t="str">
            <v>PL</v>
          </cell>
        </row>
        <row r="29">
          <cell r="L29" t="str">
            <v>PT</v>
          </cell>
        </row>
        <row r="30">
          <cell r="L30" t="str">
            <v>RO</v>
          </cell>
        </row>
        <row r="31">
          <cell r="L31" t="str">
            <v>RU</v>
          </cell>
        </row>
        <row r="32">
          <cell r="L32" t="str">
            <v>SE</v>
          </cell>
        </row>
        <row r="33">
          <cell r="L33" t="str">
            <v>SG</v>
          </cell>
        </row>
        <row r="34">
          <cell r="L34" t="str">
            <v>SL</v>
          </cell>
        </row>
        <row r="35">
          <cell r="L35" t="str">
            <v>TH</v>
          </cell>
        </row>
        <row r="36">
          <cell r="L36" t="str">
            <v>TR</v>
          </cell>
        </row>
        <row r="37">
          <cell r="L37" t="str">
            <v>UA</v>
          </cell>
        </row>
        <row r="38">
          <cell r="L38" t="str">
            <v>US</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Dashboard_"/>
      <sheetName val="Dashboard"/>
      <sheetName val="Account List"/>
      <sheetName val="Activitylog"/>
      <sheetName val="Documentation"/>
      <sheetName val="E-Channel"/>
      <sheetName val="CashConcentration"/>
      <sheetName val="Contacts"/>
      <sheetName val="Input"/>
    </sheetNames>
    <sheetDataSet>
      <sheetData sheetId="0" refreshError="1"/>
      <sheetData sheetId="1" refreshError="1"/>
      <sheetData sheetId="2" refreshError="1"/>
      <sheetData sheetId="3"/>
      <sheetData sheetId="4" refreshError="1"/>
      <sheetData sheetId="5" refreshError="1"/>
      <sheetData sheetId="6" refreshError="1"/>
      <sheetData sheetId="7">
        <row r="134">
          <cell r="B134" t="str">
            <v>Ralf-Joerg Weigold</v>
          </cell>
          <cell r="C134" t="str">
            <v>André Vielhauer</v>
          </cell>
        </row>
        <row r="135">
          <cell r="B135" t="str">
            <v>Viola Moesslang</v>
          </cell>
          <cell r="C135" t="str">
            <v>Anja Huebner</v>
          </cell>
        </row>
        <row r="136">
          <cell r="B136" t="e">
            <v>#REF!</v>
          </cell>
          <cell r="C136" t="str">
            <v>Markus Schliski</v>
          </cell>
        </row>
        <row r="137">
          <cell r="B137" t="str">
            <v>Sascha Kopp</v>
          </cell>
          <cell r="C137" t="str">
            <v>Carsten Winter</v>
          </cell>
        </row>
        <row r="138">
          <cell r="B138">
            <v>0</v>
          </cell>
          <cell r="C138" t="str">
            <v>Fynn Haefker</v>
          </cell>
        </row>
        <row r="139">
          <cell r="B139">
            <v>0</v>
          </cell>
          <cell r="C139" t="str">
            <v>Darren Stewart</v>
          </cell>
        </row>
        <row r="140">
          <cell r="B140">
            <v>0</v>
          </cell>
          <cell r="C140" t="str">
            <v>Jamie Lin</v>
          </cell>
        </row>
        <row r="141">
          <cell r="B141">
            <v>0</v>
          </cell>
          <cell r="C141">
            <v>0</v>
          </cell>
        </row>
        <row r="142">
          <cell r="B142">
            <v>0</v>
          </cell>
          <cell r="C142">
            <v>0</v>
          </cell>
        </row>
        <row r="143">
          <cell r="B143">
            <v>0</v>
          </cell>
          <cell r="C143">
            <v>0</v>
          </cell>
        </row>
        <row r="144">
          <cell r="B144">
            <v>0</v>
          </cell>
          <cell r="C144">
            <v>0</v>
          </cell>
        </row>
        <row r="145">
          <cell r="B145">
            <v>0</v>
          </cell>
          <cell r="C145">
            <v>0</v>
          </cell>
        </row>
        <row r="146">
          <cell r="B146">
            <v>0</v>
          </cell>
          <cell r="C146">
            <v>0</v>
          </cell>
        </row>
        <row r="147">
          <cell r="B147">
            <v>0</v>
          </cell>
          <cell r="C147">
            <v>0</v>
          </cell>
        </row>
      </sheetData>
      <sheetData sheetId="8">
        <row r="1">
          <cell r="AF1" t="str">
            <v>260-100854-178</v>
          </cell>
        </row>
        <row r="2">
          <cell r="AF2">
            <v>0</v>
          </cell>
        </row>
        <row r="3">
          <cell r="AF3">
            <v>0</v>
          </cell>
        </row>
        <row r="4">
          <cell r="T4" t="str">
            <v>USD</v>
          </cell>
          <cell r="AF4">
            <v>0</v>
          </cell>
        </row>
        <row r="5">
          <cell r="T5">
            <v>0</v>
          </cell>
          <cell r="AF5">
            <v>0</v>
          </cell>
        </row>
        <row r="6">
          <cell r="T6">
            <v>0</v>
          </cell>
          <cell r="AF6">
            <v>0</v>
          </cell>
        </row>
        <row r="7">
          <cell r="T7">
            <v>0</v>
          </cell>
          <cell r="AF7">
            <v>0</v>
          </cell>
        </row>
        <row r="8">
          <cell r="T8">
            <v>0</v>
          </cell>
        </row>
        <row r="27">
          <cell r="R27" t="str">
            <v>Germany</v>
          </cell>
        </row>
        <row r="28">
          <cell r="R28" t="str">
            <v>Australia</v>
          </cell>
        </row>
        <row r="29">
          <cell r="R29" t="str">
            <v>New Zealand</v>
          </cell>
        </row>
        <row r="30">
          <cell r="R30" t="str">
            <v>Singapore</v>
          </cell>
        </row>
        <row r="31">
          <cell r="R31" t="str">
            <v>Vietnam</v>
          </cell>
        </row>
        <row r="32">
          <cell r="R32" t="str">
            <v>Indonesia</v>
          </cell>
        </row>
        <row r="33">
          <cell r="R33" t="str">
            <v>Malaysia</v>
          </cell>
        </row>
        <row r="34">
          <cell r="R34" t="str">
            <v>Korea</v>
          </cell>
        </row>
        <row r="35">
          <cell r="R35" t="str">
            <v>China</v>
          </cell>
        </row>
        <row r="36">
          <cell r="R36" t="str">
            <v>Philippines</v>
          </cell>
        </row>
        <row r="37">
          <cell r="R37" t="str">
            <v>Thailand</v>
          </cell>
        </row>
        <row r="38">
          <cell r="R38" t="str">
            <v>South Africa</v>
          </cell>
        </row>
        <row r="118">
          <cell r="A118" t="str">
            <v>LIVE</v>
          </cell>
        </row>
        <row r="119">
          <cell r="A119" t="str">
            <v>to be opened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Overview"/>
      <sheetName val="Cash Concentration "/>
      <sheetName val="Liquidity Structure"/>
      <sheetName val="Contacts"/>
      <sheetName val="Tabelle2"/>
    </sheetNames>
    <sheetDataSet>
      <sheetData sheetId="0"/>
      <sheetData sheetId="1"/>
      <sheetData sheetId="2"/>
      <sheetData sheetId="3"/>
      <sheetData sheetId="4">
        <row r="1">
          <cell r="C1" t="str">
            <v>EUR</v>
          </cell>
          <cell r="G1" t="str">
            <v>Available Balance</v>
          </cell>
          <cell r="H1" t="str">
            <v>Daily</v>
          </cell>
          <cell r="I1" t="str">
            <v>End of Day</v>
          </cell>
          <cell r="J1" t="str">
            <v>Zero Balancing</v>
          </cell>
        </row>
        <row r="2">
          <cell r="C2" t="str">
            <v>GBP</v>
          </cell>
          <cell r="G2" t="str">
            <v>Available Balance + Clearing Hold</v>
          </cell>
          <cell r="H2" t="str">
            <v>Weekly</v>
          </cell>
          <cell r="J2" t="str">
            <v>Target Balancing</v>
          </cell>
        </row>
        <row r="3">
          <cell r="C3" t="str">
            <v>SGD</v>
          </cell>
          <cell r="G3" t="str">
            <v>Ledger Balance</v>
          </cell>
          <cell r="H3" t="str">
            <v>Monthly</v>
          </cell>
          <cell r="J3" t="str">
            <v>Debit Sweep</v>
          </cell>
        </row>
        <row r="4">
          <cell r="C4" t="str">
            <v>USA</v>
          </cell>
          <cell r="H4" t="str">
            <v>Yearly</v>
          </cell>
          <cell r="J4" t="str">
            <v>Credit Sweep</v>
          </cell>
        </row>
        <row r="5">
          <cell r="C5" t="str">
            <v>AUD</v>
          </cell>
          <cell r="H5" t="str">
            <v>Sweep Calender</v>
          </cell>
          <cell r="J5" t="str">
            <v>Range Balancing</v>
          </cell>
        </row>
        <row r="6">
          <cell r="C6" t="str">
            <v>HKD</v>
          </cell>
          <cell r="J6" t="str">
            <v>Range based target balancing</v>
          </cell>
        </row>
        <row r="7">
          <cell r="C7" t="str">
            <v>JPY</v>
          </cell>
          <cell r="J7" t="str">
            <v>Percentage debit Sweep</v>
          </cell>
        </row>
        <row r="8">
          <cell r="J8" t="str">
            <v>Percentage Credit Sweep</v>
          </cell>
        </row>
        <row r="9">
          <cell r="J9" t="str">
            <v>Back Value Sweep Option (Y/N) = EOD only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Mapping"/>
      <sheetName val="Account Opening &amp; Docs Commit"/>
      <sheetName val="IRAL and AOA Drop Down Menues"/>
      <sheetName val="TCS Docs Tailoring"/>
      <sheetName val="Tracking Sheet"/>
      <sheetName val="Locked Tracking Sheet"/>
      <sheetName val="Legal Team Engagement"/>
    </sheetNames>
    <sheetDataSet>
      <sheetData sheetId="0"/>
      <sheetData sheetId="1"/>
      <sheetData sheetId="2"/>
      <sheetData sheetId="3">
        <row r="4">
          <cell r="AV4" t="str">
            <v>ABA CITIBANK - 283</v>
          </cell>
        </row>
        <row r="5">
          <cell r="AV5" t="str">
            <v>ABIDJAN CITIBANK - 818</v>
          </cell>
        </row>
        <row r="6">
          <cell r="AV6" t="str">
            <v>ABU DHABI CITIBANK - 263</v>
          </cell>
        </row>
        <row r="7">
          <cell r="AV7" t="str">
            <v>ABUJA CITIBANK - 274</v>
          </cell>
        </row>
        <row r="8">
          <cell r="AV8" t="str">
            <v>AGADIR CITIBANK - 264</v>
          </cell>
        </row>
        <row r="9">
          <cell r="AV9" t="str">
            <v>AHMEDABAD CITIBANK - 279</v>
          </cell>
        </row>
        <row r="10">
          <cell r="AV10" t="str">
            <v>ALEXANDRIA CITIBANK - 266</v>
          </cell>
        </row>
        <row r="11">
          <cell r="AV11" t="str">
            <v>ALGERIA CB TRADE - 923</v>
          </cell>
        </row>
        <row r="12">
          <cell r="AV12" t="str">
            <v>ALGIERS CITIBANK - 883</v>
          </cell>
        </row>
        <row r="13">
          <cell r="AV13" t="str">
            <v>ALMATY CITIBANK - 881</v>
          </cell>
        </row>
        <row r="14">
          <cell r="AV14" t="str">
            <v>AMMAN CITIBANK - 833</v>
          </cell>
        </row>
        <row r="15">
          <cell r="AV15" t="str">
            <v>AMSTERDAM CB TRADE - 812</v>
          </cell>
        </row>
        <row r="16">
          <cell r="AV16" t="str">
            <v>ARGENTINA CB TRADE - 848</v>
          </cell>
        </row>
        <row r="17">
          <cell r="AV17" t="str">
            <v>ATHENS CB TRADE - 868</v>
          </cell>
        </row>
        <row r="18">
          <cell r="AV18" t="str">
            <v>BAHRAIN CB TRADE - 924</v>
          </cell>
        </row>
        <row r="19">
          <cell r="AV19" t="str">
            <v>BAHRAIN CITIBANK - 310</v>
          </cell>
        </row>
        <row r="20">
          <cell r="AV20" t="str">
            <v>BANAMEX CITIGROUP - 484</v>
          </cell>
        </row>
        <row r="21">
          <cell r="AV21" t="str">
            <v>BANGALORE CITIBANK - 804</v>
          </cell>
        </row>
        <row r="22">
          <cell r="AV22" t="str">
            <v>BANGKOK CITIBANK - 953</v>
          </cell>
        </row>
        <row r="23">
          <cell r="AV23" t="str">
            <v>BANGLADESH CB TRADE - 919</v>
          </cell>
        </row>
        <row r="24">
          <cell r="AV24" t="str">
            <v>BARODA CITIBANK - 280</v>
          </cell>
        </row>
        <row r="25">
          <cell r="AV25" t="str">
            <v>BEIRUT CITIBANK - 834</v>
          </cell>
        </row>
        <row r="26">
          <cell r="AV26" t="str">
            <v>BOLIVIA CB TRADE - 864</v>
          </cell>
        </row>
        <row r="27">
          <cell r="AV27" t="str">
            <v>BOMBAY CB 835 - 835</v>
          </cell>
        </row>
        <row r="28">
          <cell r="AV28" t="str">
            <v>BONNY CITIBANK - 276</v>
          </cell>
        </row>
        <row r="29">
          <cell r="AV29" t="str">
            <v>BRATISLAVA CITIBANK - 802</v>
          </cell>
        </row>
        <row r="30">
          <cell r="AV30" t="str">
            <v>BRAZIL CB TRADE - 840</v>
          </cell>
        </row>
        <row r="31">
          <cell r="AV31" t="str">
            <v>BRUNEI CITIBANK - 863</v>
          </cell>
        </row>
        <row r="32">
          <cell r="AV32" t="str">
            <v>BRUSSELS CB TRADE - 811</v>
          </cell>
        </row>
        <row r="33">
          <cell r="AV33" t="str">
            <v>BRUSSELS CITIBANK N.A. - 714</v>
          </cell>
        </row>
        <row r="34">
          <cell r="AV34" t="str">
            <v>BUCHAREST CITIBANK - 808</v>
          </cell>
        </row>
        <row r="35">
          <cell r="AV35" t="str">
            <v>BUDAPEST CB TRADE - 903</v>
          </cell>
        </row>
        <row r="36">
          <cell r="AV36" t="str">
            <v>BUDAPEST CITIBANK - 805</v>
          </cell>
        </row>
        <row r="37">
          <cell r="AV37" t="str">
            <v>BUENOS AIRES CITIBANK - 501</v>
          </cell>
        </row>
        <row r="38">
          <cell r="AV38" t="str">
            <v>BUENOS AIRES CITIBANK - 610</v>
          </cell>
        </row>
        <row r="39">
          <cell r="AV39" t="str">
            <v>CAIRO CB 772 - 772</v>
          </cell>
        </row>
        <row r="40">
          <cell r="AV40" t="str">
            <v>CAIRO CB 801 - 801</v>
          </cell>
        </row>
        <row r="41">
          <cell r="AV41" t="str">
            <v>CALCUTTA CB 806 - 806</v>
          </cell>
        </row>
        <row r="42">
          <cell r="AV42" t="str">
            <v>CAMEROON CB TRADE - 926</v>
          </cell>
        </row>
        <row r="43">
          <cell r="AV43" t="str">
            <v>CASABLANCA CB 775 - 775</v>
          </cell>
        </row>
        <row r="44">
          <cell r="AV44" t="str">
            <v>CASABLANCA CB 819 - 819</v>
          </cell>
        </row>
        <row r="45">
          <cell r="AV45" t="str">
            <v>CHANDIGARH CITIBANK - 289</v>
          </cell>
        </row>
        <row r="46">
          <cell r="AV46" t="str">
            <v>CHILE CB TRADE - 869</v>
          </cell>
        </row>
        <row r="47">
          <cell r="AV47" t="str">
            <v>CHINA CITIBANK - 713</v>
          </cell>
        </row>
        <row r="48">
          <cell r="AV48" t="str">
            <v>CHITTAGONG - 277</v>
          </cell>
        </row>
        <row r="49">
          <cell r="AV49" t="str">
            <v>CITIBANK INTERNATIONAL PLC, LONDON - 949</v>
          </cell>
        </row>
        <row r="50">
          <cell r="AV50" t="str">
            <v>CITIBANK INTL PLC, GREECE BRANCH - 650</v>
          </cell>
        </row>
        <row r="51">
          <cell r="AV51" t="str">
            <v>CITICORP VENTURE CP. - 707</v>
          </cell>
        </row>
        <row r="52">
          <cell r="AV52" t="str">
            <v>CITIFUTURES CORPORATION - 965</v>
          </cell>
        </row>
        <row r="53">
          <cell r="AV53" t="str">
            <v>CitiPLC - 287</v>
          </cell>
        </row>
        <row r="54">
          <cell r="AV54" t="str">
            <v>COCHIN CITIBANK - 288</v>
          </cell>
        </row>
        <row r="55">
          <cell r="AV55" t="str">
            <v>COGAGES - 708</v>
          </cell>
        </row>
        <row r="56">
          <cell r="AV56" t="str">
            <v>COIMBATORE CITIBANK - 285</v>
          </cell>
        </row>
        <row r="57">
          <cell r="AV57" t="str">
            <v>COLOMBIA CB TRADE - 853</v>
          </cell>
        </row>
        <row r="58">
          <cell r="AV58" t="str">
            <v>COLOMBO CB 754 - 754</v>
          </cell>
        </row>
        <row r="59">
          <cell r="AV59" t="str">
            <v>COLOMBO CB 837 - 837</v>
          </cell>
        </row>
        <row r="60">
          <cell r="AV60" t="str">
            <v>COLOMBO OFFSHORE CITILKLX - 273</v>
          </cell>
        </row>
        <row r="61">
          <cell r="AV61" t="str">
            <v>COPENHAGEN CITIBANK INTERNATION PLC - 450</v>
          </cell>
        </row>
        <row r="62">
          <cell r="AV62" t="str">
            <v>COSTA RICA CB TRADE - 849</v>
          </cell>
        </row>
        <row r="63">
          <cell r="AV63" t="str">
            <v>CREATED FOR EUROPEAN 601 - 601E</v>
          </cell>
        </row>
        <row r="64">
          <cell r="AV64" t="str">
            <v>CREATED FOR EUROPEAN 604 - 604E</v>
          </cell>
        </row>
        <row r="65">
          <cell r="AV65" t="str">
            <v>CZECH REPUBLIC CB TRADE - 901</v>
          </cell>
        </row>
        <row r="66">
          <cell r="AV66" t="str">
            <v>DAKAR CITIBANK - 838</v>
          </cell>
        </row>
        <row r="67">
          <cell r="AV67" t="str">
            <v>DAR ES SALAAM CITIBANK - 826</v>
          </cell>
        </row>
        <row r="68">
          <cell r="AV68" t="str">
            <v>DELAWARE CITIBANK - 920</v>
          </cell>
        </row>
        <row r="69">
          <cell r="AV69" t="str">
            <v>DHAKA CITIBANK - 839</v>
          </cell>
        </row>
        <row r="70">
          <cell r="AV70" t="str">
            <v>DOUALA CITIBANK - 884</v>
          </cell>
        </row>
        <row r="71">
          <cell r="AV71" t="str">
            <v>DUBAI CITIBANK - 836</v>
          </cell>
        </row>
        <row r="72">
          <cell r="AV72" t="str">
            <v>DUBLIN CB TRADE - 865</v>
          </cell>
        </row>
        <row r="73">
          <cell r="AV73" t="str">
            <v>DUBLIN CITIBANK N.A. - 500</v>
          </cell>
        </row>
        <row r="74">
          <cell r="AV74" t="str">
            <v>ECUADOR CB TRADE - 843</v>
          </cell>
        </row>
        <row r="75">
          <cell r="AV75" t="str">
            <v>EGYPT CB TRADE - 914</v>
          </cell>
        </row>
        <row r="76">
          <cell r="AV76" t="str">
            <v>EL SALVADOR CB TRADE - 859</v>
          </cell>
        </row>
        <row r="77">
          <cell r="AV77" t="str">
            <v>FAISALABAD CITIBANK - 269</v>
          </cell>
        </row>
        <row r="78">
          <cell r="AV78" t="str">
            <v>FLORENCE CITIBANK NA - 753</v>
          </cell>
        </row>
        <row r="79">
          <cell r="AV79" t="str">
            <v>FRANCE CITICORP LOC. - 710</v>
          </cell>
        </row>
        <row r="80">
          <cell r="AV80" t="str">
            <v>FRANKFURT CB TRADE - 821</v>
          </cell>
        </row>
        <row r="81">
          <cell r="AV81" t="str">
            <v>FRANKFURT CITIBANK - 724</v>
          </cell>
        </row>
        <row r="82">
          <cell r="AV82" t="str">
            <v>FRANKFURT CITIBANK AG - 721</v>
          </cell>
        </row>
        <row r="83">
          <cell r="AV83" t="str">
            <v>FRANKFURT CITIBANK NA - 722</v>
          </cell>
        </row>
        <row r="84">
          <cell r="AV84" t="str">
            <v>GLOBAL CLEARING - 998</v>
          </cell>
        </row>
        <row r="85">
          <cell r="AV85" t="str">
            <v>GUATEMALA CB TRADE - 846</v>
          </cell>
        </row>
        <row r="86">
          <cell r="AV86" t="str">
            <v>GUATEMALA CITIBANK - 320</v>
          </cell>
        </row>
        <row r="87">
          <cell r="AV87" t="str">
            <v>GURGAON CITIBANK - 290</v>
          </cell>
        </row>
        <row r="88">
          <cell r="AV88" t="str">
            <v>HAITI CB TRADE - 851</v>
          </cell>
        </row>
        <row r="89">
          <cell r="AV89" t="str">
            <v>HAITI CITIBANK - 332</v>
          </cell>
        </row>
        <row r="90">
          <cell r="AV90" t="str">
            <v>HANOI CITIBANK - 718</v>
          </cell>
        </row>
        <row r="91">
          <cell r="AV91" t="str">
            <v>HASI MESSAOUD - 278</v>
          </cell>
        </row>
        <row r="92">
          <cell r="AV92" t="str">
            <v>HELSINKI CITIBANK INTERNATIONAL PLC - 470</v>
          </cell>
        </row>
        <row r="93">
          <cell r="AV93" t="str">
            <v>HO CHI MINH CITIBANK - 718c</v>
          </cell>
        </row>
        <row r="94">
          <cell r="AV94" t="str">
            <v>HONDURAS CB TRADE - 854</v>
          </cell>
        </row>
        <row r="95">
          <cell r="AV95" t="str">
            <v>HONDURAS CITIBANK - 340</v>
          </cell>
        </row>
        <row r="96">
          <cell r="AV96" t="str">
            <v>HONG KONG CITIBANK - 712</v>
          </cell>
        </row>
        <row r="97">
          <cell r="AV97" t="str">
            <v>HYDERABAD CITIBANK - 882</v>
          </cell>
        </row>
        <row r="98">
          <cell r="AV98" t="str">
            <v>INDIA-BANGALORE CB TRADE - 957</v>
          </cell>
        </row>
        <row r="99">
          <cell r="AV99" t="str">
            <v>INDIA-BOMBAY CB TRADE - 952</v>
          </cell>
        </row>
        <row r="100">
          <cell r="AV100" t="str">
            <v>INDIA-CALCUTTA CB TRADE - 956</v>
          </cell>
        </row>
        <row r="101">
          <cell r="AV101" t="str">
            <v>INDIA-MADRAS CB TRADE - 955</v>
          </cell>
        </row>
        <row r="102">
          <cell r="AV102" t="str">
            <v>INDIA-NEW DELHI CB TRADE - 954</v>
          </cell>
        </row>
        <row r="103">
          <cell r="AV103" t="str">
            <v>INSRACO CITIBANK - 706</v>
          </cell>
        </row>
        <row r="104">
          <cell r="AV104" t="str">
            <v>IPOS - 980</v>
          </cell>
        </row>
        <row r="105">
          <cell r="AV105" t="str">
            <v>ISLAMABAD CITIBANK - 268</v>
          </cell>
        </row>
        <row r="106">
          <cell r="AV106" t="str">
            <v>ISRAEL CB TRADE - 922</v>
          </cell>
        </row>
        <row r="107">
          <cell r="AV107" t="str">
            <v>ISTANBUL CITIBANK - 830</v>
          </cell>
        </row>
        <row r="108">
          <cell r="AV108" t="str">
            <v>IVORY COAST CB TRADE - 917</v>
          </cell>
        </row>
        <row r="109">
          <cell r="AV109" t="str">
            <v>IVORY COAST CB TRADE - 927</v>
          </cell>
        </row>
        <row r="110">
          <cell r="AV110" t="str">
            <v>JAIPUR CITIBANK - 281</v>
          </cell>
        </row>
        <row r="111">
          <cell r="AV111" t="str">
            <v>JAMAICA CB TRADE - 855</v>
          </cell>
        </row>
        <row r="112">
          <cell r="AV112" t="str">
            <v>JAMAICA CITIBANK - 388</v>
          </cell>
        </row>
        <row r="113">
          <cell r="AV113" t="str">
            <v>JOHANNESBURG CITIBANK - 820</v>
          </cell>
        </row>
        <row r="114">
          <cell r="AV114" t="str">
            <v>JORDON CITIBANK - 771</v>
          </cell>
        </row>
        <row r="115">
          <cell r="AV115" t="str">
            <v>KAMPALA CITIBANK - 886</v>
          </cell>
        </row>
        <row r="116">
          <cell r="AV116" t="str">
            <v>KARACHI CB 440 - 440</v>
          </cell>
        </row>
        <row r="117">
          <cell r="AV117" t="str">
            <v>KARACHI CB 832 - 832</v>
          </cell>
        </row>
        <row r="118">
          <cell r="AV118" t="str">
            <v>KAZAKHSTAN CB TRADE - 931</v>
          </cell>
        </row>
        <row r="119">
          <cell r="AV119" t="str">
            <v>KENYA CB TRADE - 908</v>
          </cell>
        </row>
        <row r="120">
          <cell r="AV120" t="str">
            <v>KHARTOUM CITIBANK - 824</v>
          </cell>
        </row>
        <row r="121">
          <cell r="AV121" t="str">
            <v>KIEV CITIBANK - 880</v>
          </cell>
        </row>
        <row r="122">
          <cell r="AV122" t="str">
            <v>KINSHASA CB 773 - 773</v>
          </cell>
        </row>
        <row r="123">
          <cell r="AV123" t="str">
            <v>KINSHASA CITIBANK - 827</v>
          </cell>
        </row>
        <row r="124">
          <cell r="AV124" t="str">
            <v>KISUMU CITIBANK - 271</v>
          </cell>
        </row>
        <row r="125">
          <cell r="AV125" t="str">
            <v>KUALA LUMPUR CITIBANK BERHAD - 950</v>
          </cell>
        </row>
        <row r="126">
          <cell r="AV126" t="str">
            <v>LA BOUCHERE - 560</v>
          </cell>
        </row>
        <row r="127">
          <cell r="AV127" t="str">
            <v>LAGOS CITIBANK - 822</v>
          </cell>
        </row>
        <row r="128">
          <cell r="AV128" t="str">
            <v>LAHORE CITIBANK - 267</v>
          </cell>
        </row>
        <row r="129">
          <cell r="AV129" t="str">
            <v>LEBANON CB TRADE - 932</v>
          </cell>
        </row>
        <row r="130">
          <cell r="AV130" t="str">
            <v>LIBREVILLE CITIBANK - 817</v>
          </cell>
        </row>
        <row r="131">
          <cell r="AV131" t="str">
            <v>LISBON CB TRADE - 867</v>
          </cell>
        </row>
        <row r="132">
          <cell r="AV132" t="str">
            <v>LISBON CITIBANK INTERNATIONAL PLC - 550</v>
          </cell>
        </row>
        <row r="133">
          <cell r="AV133" t="str">
            <v>LOCCAL - 970</v>
          </cell>
        </row>
        <row r="134">
          <cell r="AV134" t="str">
            <v>Logical Branch Brussels (Internal a - 715</v>
          </cell>
        </row>
        <row r="135">
          <cell r="AV135" t="str">
            <v>Logical Branch Brussels (Not Used) - 716</v>
          </cell>
        </row>
        <row r="136">
          <cell r="AV136" t="str">
            <v>LONDON CB 602 - 602</v>
          </cell>
        </row>
        <row r="137">
          <cell r="AV137" t="str">
            <v>LONDON CB 603 - 603</v>
          </cell>
        </row>
        <row r="138">
          <cell r="AV138" t="str">
            <v>LONDON CB 606 - 606</v>
          </cell>
        </row>
        <row r="139">
          <cell r="AV139" t="str">
            <v>LONDON CB 607 - 607</v>
          </cell>
        </row>
        <row r="140">
          <cell r="AV140" t="str">
            <v>LONDON CB TRADE - 813</v>
          </cell>
        </row>
        <row r="141">
          <cell r="AV141" t="str">
            <v>LONDON CITIBANK N.A. - 600</v>
          </cell>
        </row>
        <row r="142">
          <cell r="AV142" t="str">
            <v>LONDON CITIFUTURES 605 - 605</v>
          </cell>
        </row>
        <row r="143">
          <cell r="AV143" t="str">
            <v>LONDON CITIFUTURES 966 - 966</v>
          </cell>
        </row>
        <row r="144">
          <cell r="AV144" t="str">
            <v>LONDON CN 609 RESERVED - 609</v>
          </cell>
        </row>
        <row r="145">
          <cell r="AV145" t="str">
            <v>LUDHIANA CITIBANK - 284</v>
          </cell>
        </row>
        <row r="146">
          <cell r="AV146" t="str">
            <v>LUSAKA CITIBANK - 803</v>
          </cell>
        </row>
        <row r="147">
          <cell r="AV147" t="str">
            <v>LUXEMBOURG CITIBANK N.A. - 719</v>
          </cell>
        </row>
        <row r="148">
          <cell r="AV148" t="str">
            <v>MADEIRA - 551</v>
          </cell>
        </row>
        <row r="149">
          <cell r="AV149" t="str">
            <v>MADRAS CB 809 - 809</v>
          </cell>
        </row>
        <row r="150">
          <cell r="AV150" t="str">
            <v>MADRID CB TRADE - 829</v>
          </cell>
        </row>
        <row r="151">
          <cell r="AV151" t="str">
            <v>MADRID CITIBANK N.A. - 300</v>
          </cell>
        </row>
        <row r="152">
          <cell r="AV152" t="str">
            <v>MADRID CITIBANK SA - 301</v>
          </cell>
        </row>
        <row r="153">
          <cell r="AV153" t="str">
            <v>MANAMA CITIBANK - 831</v>
          </cell>
        </row>
        <row r="154">
          <cell r="AV154" t="str">
            <v>MANAMA ONSHORE - 885</v>
          </cell>
        </row>
        <row r="155">
          <cell r="AV155" t="str">
            <v>MANILA CITIBANK - 850</v>
          </cell>
        </row>
        <row r="156">
          <cell r="AV156" t="str">
            <v>MEXICO CB TRADE - 852</v>
          </cell>
        </row>
        <row r="157">
          <cell r="AV157" t="str">
            <v>MIAMI ICC CITIBANK - 841</v>
          </cell>
        </row>
        <row r="158">
          <cell r="AV158" t="str">
            <v>MILAN CB TRADE - 816</v>
          </cell>
        </row>
        <row r="159">
          <cell r="AV159" t="str">
            <v>MILAN CITIBANK N.A. - 750</v>
          </cell>
        </row>
        <row r="160">
          <cell r="AV160" t="str">
            <v>MONECARLO CITIBANK N.A. - 704</v>
          </cell>
        </row>
        <row r="161">
          <cell r="AV161" t="str">
            <v>MONTE-CARLO NA CITIBANK - 703</v>
          </cell>
        </row>
        <row r="162">
          <cell r="AV162" t="str">
            <v>MOROCCO CB TRADE - 933</v>
          </cell>
        </row>
        <row r="163">
          <cell r="AV163" t="str">
            <v>MOSCOW CITIBANK - 810</v>
          </cell>
        </row>
        <row r="164">
          <cell r="AV164" t="str">
            <v>MULTIBANK TRANSACTION INTIATION - 996</v>
          </cell>
        </row>
        <row r="165">
          <cell r="AV165" t="str">
            <v>MWANZA CITIBANK - 272</v>
          </cell>
        </row>
        <row r="166">
          <cell r="AV166" t="str">
            <v>NA IBFNY CITIBANK - 705</v>
          </cell>
        </row>
        <row r="167">
          <cell r="AV167" t="str">
            <v>NAIROBI CITIBANK - 825</v>
          </cell>
        </row>
        <row r="168">
          <cell r="AV168" t="str">
            <v>NDOLA CITIBANK - 275</v>
          </cell>
        </row>
        <row r="169">
          <cell r="AV169" t="str">
            <v>NEW DELHI CB 807 - 807</v>
          </cell>
        </row>
        <row r="170">
          <cell r="AV170" t="str">
            <v>NEW YORK CITIBANK - CORPORATE - 930</v>
          </cell>
        </row>
        <row r="171">
          <cell r="AV171" t="str">
            <v>NEW YORK CITIBANK - FI - 940</v>
          </cell>
        </row>
        <row r="172">
          <cell r="AV172" t="str">
            <v>NEW YORK GLOBAL SEC. CB - 910</v>
          </cell>
        </row>
        <row r="173">
          <cell r="AV173" t="str">
            <v>NEW YORK IMPS - 921</v>
          </cell>
        </row>
        <row r="174">
          <cell r="AV174" t="str">
            <v>NEW YORK SECURITIES CB - 900</v>
          </cell>
        </row>
        <row r="175">
          <cell r="AV175" t="str">
            <v>NIGERIA CB TRADE - 912</v>
          </cell>
        </row>
        <row r="176">
          <cell r="AV176" t="str">
            <v>OMAN CITIBANK - 286</v>
          </cell>
        </row>
        <row r="177">
          <cell r="AV177" t="str">
            <v>OSLO CITIBANK INTERNATIONAL PLC - 480</v>
          </cell>
        </row>
        <row r="178">
          <cell r="AV178" t="str">
            <v>OTHER BANKS VIA CITIBANK NEW YORK - OBBR</v>
          </cell>
        </row>
        <row r="179">
          <cell r="AV179" t="str">
            <v>PAKISTAN CB TRADE - 934</v>
          </cell>
        </row>
        <row r="180">
          <cell r="AV180" t="str">
            <v>PANAMA CB TRADE - 856</v>
          </cell>
        </row>
        <row r="181">
          <cell r="AV181" t="str">
            <v>PANAMA CITIBANK - 590</v>
          </cell>
        </row>
        <row r="182">
          <cell r="AV182" t="str">
            <v>PARAGUAY CB TRADE - 857</v>
          </cell>
        </row>
        <row r="183">
          <cell r="AV183" t="str">
            <v>PARAGUAY CITIBANK - 601</v>
          </cell>
        </row>
        <row r="184">
          <cell r="AV184" t="str">
            <v>PARIS CB TRADE - 866</v>
          </cell>
        </row>
        <row r="185">
          <cell r="AV185" t="str">
            <v>PARIS CITIBANK  N.A. - 700</v>
          </cell>
        </row>
        <row r="186">
          <cell r="AV186" t="str">
            <v>PARIS CITIBANK SA - 701</v>
          </cell>
        </row>
        <row r="187">
          <cell r="AV187" t="str">
            <v>PARIS GIE CITICORP - 702</v>
          </cell>
        </row>
        <row r="188">
          <cell r="AV188" t="str">
            <v>PERU CB TRADE - 844</v>
          </cell>
        </row>
        <row r="189">
          <cell r="AV189" t="str">
            <v>PERU CITIBANK - 604</v>
          </cell>
        </row>
        <row r="190">
          <cell r="AV190" t="str">
            <v>POLAND CB TRADE - 904</v>
          </cell>
        </row>
        <row r="191">
          <cell r="AV191" t="str">
            <v>PRAGUE CITIBANK - 800</v>
          </cell>
        </row>
        <row r="192">
          <cell r="AV192" t="str">
            <v>PUERTO RICO CB TRADE - 842</v>
          </cell>
        </row>
        <row r="193">
          <cell r="AV193" t="str">
            <v>PUERTO RICO CITIBANK - 630</v>
          </cell>
        </row>
        <row r="194">
          <cell r="AV194" t="str">
            <v>PUNE CITIBANK - 270</v>
          </cell>
        </row>
        <row r="195">
          <cell r="AV195" t="str">
            <v>RABAT CITIBANK - 265</v>
          </cell>
        </row>
        <row r="196">
          <cell r="AV196" t="str">
            <v>REP DOMINICA CB TRADE - 860</v>
          </cell>
        </row>
        <row r="197">
          <cell r="AV197" t="str">
            <v>ROMANIA CB TRADE - 916</v>
          </cell>
        </row>
        <row r="198">
          <cell r="AV198" t="str">
            <v>ROME CITIBANK N.A. - 751</v>
          </cell>
        </row>
        <row r="199">
          <cell r="AV199" t="str">
            <v>RUSSIA CB TRADE - 902</v>
          </cell>
        </row>
        <row r="200">
          <cell r="AV200" t="str">
            <v>SENEGAL CB TRADE - 935</v>
          </cell>
        </row>
        <row r="201">
          <cell r="AV201" t="str">
            <v>SEOUL CITIBANK - 951</v>
          </cell>
        </row>
        <row r="202">
          <cell r="AV202" t="str">
            <v>SHARJAH CITIBANK - 262</v>
          </cell>
        </row>
        <row r="203">
          <cell r="AV203" t="str">
            <v>SINGAPORE CITIBANK - 760</v>
          </cell>
        </row>
        <row r="204">
          <cell r="AV204" t="str">
            <v>SLOVAK REP CB TRADE - 918</v>
          </cell>
        </row>
        <row r="205">
          <cell r="AV205" t="str">
            <v>SNC CITIGESTION - 709</v>
          </cell>
        </row>
        <row r="206">
          <cell r="AV206" t="str">
            <v>SOFIA CITIBANK - 888</v>
          </cell>
        </row>
        <row r="207">
          <cell r="AV207" t="str">
            <v>SOUTH AFRICA CB TRADE - 907</v>
          </cell>
        </row>
        <row r="208">
          <cell r="AV208" t="str">
            <v>SRI LANKA CB TRADE - 911</v>
          </cell>
        </row>
        <row r="209">
          <cell r="AV209" t="str">
            <v>STOCKHOLM CITIBANK INTL PLC - 460</v>
          </cell>
        </row>
        <row r="210">
          <cell r="AV210" t="str">
            <v>TAIWAN CITIBANK - 400</v>
          </cell>
        </row>
        <row r="211">
          <cell r="AV211" t="str">
            <v>TANZANIA CB TRADE - 936</v>
          </cell>
        </row>
        <row r="212">
          <cell r="AV212" t="str">
            <v>TEL AVIV - 887</v>
          </cell>
        </row>
        <row r="213">
          <cell r="AV213" t="str">
            <v>TEL AVIV CITIBANK - 776</v>
          </cell>
        </row>
        <row r="214">
          <cell r="AV214" t="str">
            <v>TOKYO CITIBANK - 436</v>
          </cell>
        </row>
        <row r="215">
          <cell r="AV215" t="str">
            <v>TRINIDAD CB TRADE - 847</v>
          </cell>
        </row>
        <row r="216">
          <cell r="AV216" t="str">
            <v>TRINIDAD CITIBANK - 780</v>
          </cell>
        </row>
        <row r="217">
          <cell r="AV217" t="str">
            <v>TUNIS CITIBANK - 823</v>
          </cell>
        </row>
        <row r="218">
          <cell r="AV218" t="str">
            <v>TUNISIA CB TRADE - 937</v>
          </cell>
        </row>
        <row r="219">
          <cell r="AV219" t="str">
            <v>TURIN NA CITIBANK - 752</v>
          </cell>
        </row>
        <row r="220">
          <cell r="AV220" t="str">
            <v>UAE-DUBAI CB TRADE - 913</v>
          </cell>
        </row>
        <row r="221">
          <cell r="AV221" t="str">
            <v>UGANDA CB TRADE - 938</v>
          </cell>
        </row>
        <row r="222">
          <cell r="AV222" t="str">
            <v>UK CIP - 608</v>
          </cell>
        </row>
        <row r="223">
          <cell r="AV223" t="str">
            <v>URUGUAY CB TRADE - 861</v>
          </cell>
        </row>
        <row r="224">
          <cell r="AV224" t="str">
            <v>URUGUAY CITIBANK - 858</v>
          </cell>
        </row>
        <row r="225">
          <cell r="AV225" t="str">
            <v>USA CPOP - 960</v>
          </cell>
        </row>
        <row r="226">
          <cell r="AV226" t="str">
            <v>VENEZUELA CB TRADE - 845</v>
          </cell>
        </row>
        <row r="227">
          <cell r="AV227" t="str">
            <v>VENEZUELA CITIBANK - 862</v>
          </cell>
        </row>
        <row r="228">
          <cell r="AV228" t="str">
            <v>VIENNA CB TRADE - 828</v>
          </cell>
        </row>
        <row r="229">
          <cell r="AV229" t="str">
            <v>VIENNA CITIBANK INTERNATIONAL PLC - 490</v>
          </cell>
        </row>
        <row r="230">
          <cell r="AV230" t="str">
            <v>WARSAW BANK HANDLOWY - 889</v>
          </cell>
        </row>
        <row r="231">
          <cell r="AV231" t="str">
            <v>WARSAW CITIBANK - 815</v>
          </cell>
        </row>
        <row r="232">
          <cell r="AV232" t="str">
            <v>WORLDLINK - 990</v>
          </cell>
        </row>
        <row r="233">
          <cell r="AV233" t="str">
            <v>WORLDLINK - 999</v>
          </cell>
        </row>
        <row r="234">
          <cell r="AV234" t="str">
            <v>ZAMBIA CB TRADE - 941</v>
          </cell>
        </row>
        <row r="235">
          <cell r="AV235" t="str">
            <v>ZURICH CB TRADE - 814</v>
          </cell>
        </row>
        <row r="236">
          <cell r="AV236" t="str">
            <v>ZURICH FUTRON - 906</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category대응"/>
      <sheetName val="category분류"/>
      <sheetName val="WC list"/>
      <sheetName val="Master(Item)"/>
    </sheetNames>
    <sheetDataSet>
      <sheetData sheetId="0"/>
      <sheetData sheetId="1" refreshError="1">
        <row r="1">
          <cell r="B1" t="str">
            <v>가스(COG/BFG)</v>
          </cell>
          <cell r="D1" t="e">
            <v>#N/A</v>
          </cell>
        </row>
        <row r="2">
          <cell r="B2" t="str">
            <v>강편압연Billet</v>
          </cell>
          <cell r="C2">
            <v>6</v>
          </cell>
          <cell r="D2" t="str">
            <v>강편</v>
          </cell>
        </row>
        <row r="3">
          <cell r="B3" t="str">
            <v>강편정정Billet</v>
          </cell>
          <cell r="C3">
            <v>6</v>
          </cell>
          <cell r="D3" t="str">
            <v>강편</v>
          </cell>
        </row>
        <row r="4">
          <cell r="B4" t="str">
            <v>강편Billet제품</v>
          </cell>
          <cell r="C4">
            <v>6</v>
          </cell>
          <cell r="D4" t="str">
            <v>강편</v>
          </cell>
        </row>
        <row r="5">
          <cell r="B5" t="str">
            <v>고로밀전련용강</v>
          </cell>
          <cell r="C5">
            <v>4</v>
          </cell>
          <cell r="D5" t="str">
            <v>제강</v>
          </cell>
        </row>
        <row r="6">
          <cell r="B6" t="str">
            <v>고로용선</v>
          </cell>
          <cell r="C6">
            <v>3</v>
          </cell>
          <cell r="D6" t="str">
            <v>제선</v>
          </cell>
        </row>
        <row r="7">
          <cell r="B7" t="str">
            <v>고로용선 제품</v>
          </cell>
          <cell r="C7">
            <v>3</v>
          </cell>
          <cell r="D7" t="str">
            <v>제선</v>
          </cell>
        </row>
        <row r="8">
          <cell r="B8" t="str">
            <v>괴 코크스 제품</v>
          </cell>
          <cell r="C8">
            <v>2</v>
          </cell>
          <cell r="D8" t="str">
            <v>소결</v>
          </cell>
        </row>
        <row r="9">
          <cell r="B9" t="str">
            <v>괴재Slag</v>
          </cell>
          <cell r="C9">
            <v>3</v>
          </cell>
          <cell r="D9" t="str">
            <v>제선</v>
          </cell>
        </row>
        <row r="10">
          <cell r="B10" t="str">
            <v>기체산소</v>
          </cell>
          <cell r="D10" t="e">
            <v>#N/A</v>
          </cell>
        </row>
        <row r="11">
          <cell r="B11" t="str">
            <v>기체수소</v>
          </cell>
          <cell r="D11" t="e">
            <v>#N/A</v>
          </cell>
        </row>
        <row r="12">
          <cell r="B12" t="str">
            <v>날판</v>
          </cell>
          <cell r="C12">
            <v>7</v>
          </cell>
          <cell r="D12" t="str">
            <v>열연</v>
          </cell>
        </row>
        <row r="13">
          <cell r="B13" t="str">
            <v>미니밀2차정련용강</v>
          </cell>
          <cell r="C13">
            <v>4</v>
          </cell>
          <cell r="D13" t="str">
            <v>제강</v>
          </cell>
        </row>
        <row r="14">
          <cell r="B14" t="str">
            <v>미니밀전기로용강</v>
          </cell>
          <cell r="C14">
            <v>4</v>
          </cell>
          <cell r="D14" t="str">
            <v>제강</v>
          </cell>
        </row>
        <row r="15">
          <cell r="B15" t="str">
            <v>미니밀Bar</v>
          </cell>
          <cell r="C15">
            <v>5</v>
          </cell>
          <cell r="D15" t="str">
            <v>연주</v>
          </cell>
        </row>
        <row r="16">
          <cell r="B16" t="str">
            <v>미니밀HR Coil제품</v>
          </cell>
          <cell r="C16">
            <v>7</v>
          </cell>
          <cell r="D16" t="str">
            <v>열연</v>
          </cell>
        </row>
        <row r="17">
          <cell r="B17" t="str">
            <v>미니밀HR권취Coil</v>
          </cell>
          <cell r="C17">
            <v>7</v>
          </cell>
          <cell r="D17" t="str">
            <v>열연</v>
          </cell>
        </row>
        <row r="18">
          <cell r="B18" t="str">
            <v>미니밀HR정정Coil</v>
          </cell>
          <cell r="C18">
            <v>7</v>
          </cell>
          <cell r="D18" t="str">
            <v>열연</v>
          </cell>
        </row>
        <row r="19">
          <cell r="B19" t="str">
            <v>분코크스일반</v>
          </cell>
          <cell r="C19">
            <v>2</v>
          </cell>
          <cell r="D19" t="str">
            <v>소결</v>
          </cell>
        </row>
        <row r="20">
          <cell r="B20" t="str">
            <v>분코크스침전지</v>
          </cell>
          <cell r="C20">
            <v>2</v>
          </cell>
          <cell r="D20" t="str">
            <v>소결</v>
          </cell>
        </row>
        <row r="21">
          <cell r="B21" t="str">
            <v>분코크스Dust</v>
          </cell>
          <cell r="C21">
            <v>2</v>
          </cell>
          <cell r="D21" t="str">
            <v>소결</v>
          </cell>
        </row>
        <row r="22">
          <cell r="B22" t="str">
            <v>산화Scale</v>
          </cell>
          <cell r="C22">
            <v>9</v>
          </cell>
          <cell r="D22" t="str">
            <v>냉연</v>
          </cell>
        </row>
        <row r="23">
          <cell r="B23" t="str">
            <v>수재Slag</v>
          </cell>
          <cell r="C23">
            <v>3</v>
          </cell>
          <cell r="D23" t="str">
            <v>제선</v>
          </cell>
        </row>
        <row r="24">
          <cell r="B24" t="str">
            <v>알곤가스</v>
          </cell>
          <cell r="D24" t="e">
            <v>#N/A</v>
          </cell>
        </row>
        <row r="25">
          <cell r="B25" t="str">
            <v>압연선재</v>
          </cell>
          <cell r="C25">
            <v>7</v>
          </cell>
          <cell r="D25" t="str">
            <v>열연</v>
          </cell>
        </row>
        <row r="26">
          <cell r="B26" t="str">
            <v>액체산소</v>
          </cell>
          <cell r="D26" t="e">
            <v>#N/A</v>
          </cell>
        </row>
        <row r="27">
          <cell r="B27" t="str">
            <v>액체질소</v>
          </cell>
          <cell r="D27" t="e">
            <v>#N/A</v>
          </cell>
        </row>
        <row r="28">
          <cell r="B28" t="str">
            <v>연주Billet</v>
          </cell>
          <cell r="C28">
            <v>5</v>
          </cell>
          <cell r="D28" t="str">
            <v>연주</v>
          </cell>
        </row>
        <row r="29">
          <cell r="B29" t="str">
            <v>연주Billet제품</v>
          </cell>
          <cell r="C29">
            <v>5</v>
          </cell>
          <cell r="D29" t="str">
            <v>연주</v>
          </cell>
        </row>
        <row r="30">
          <cell r="B30" t="str">
            <v>유안</v>
          </cell>
          <cell r="C30">
            <v>2</v>
          </cell>
          <cell r="D30" t="str">
            <v>소결</v>
          </cell>
        </row>
        <row r="31">
          <cell r="B31" t="str">
            <v>유황</v>
          </cell>
          <cell r="C31">
            <v>2</v>
          </cell>
          <cell r="D31" t="str">
            <v>소결</v>
          </cell>
        </row>
        <row r="32">
          <cell r="B32" t="str">
            <v>저압증기</v>
          </cell>
          <cell r="D32" t="e">
            <v>#N/A</v>
          </cell>
        </row>
        <row r="33">
          <cell r="B33" t="str">
            <v>전단주편</v>
          </cell>
          <cell r="C33">
            <v>5</v>
          </cell>
          <cell r="D33" t="str">
            <v>연주</v>
          </cell>
        </row>
        <row r="34">
          <cell r="B34" t="str">
            <v>전단Billet</v>
          </cell>
          <cell r="C34">
            <v>5</v>
          </cell>
          <cell r="D34" t="str">
            <v>연주</v>
          </cell>
        </row>
        <row r="35">
          <cell r="B35" t="str">
            <v>전단Bloom</v>
          </cell>
          <cell r="C35">
            <v>5</v>
          </cell>
          <cell r="D35" t="str">
            <v>연주</v>
          </cell>
        </row>
        <row r="36">
          <cell r="B36" t="str">
            <v>절단 날판</v>
          </cell>
          <cell r="C36">
            <v>7</v>
          </cell>
          <cell r="D36" t="str">
            <v>열연</v>
          </cell>
        </row>
        <row r="37">
          <cell r="B37" t="str">
            <v>정정선재</v>
          </cell>
          <cell r="C37">
            <v>7</v>
          </cell>
          <cell r="D37" t="str">
            <v>열연</v>
          </cell>
        </row>
        <row r="38">
          <cell r="B38" t="str">
            <v>정정Plate</v>
          </cell>
          <cell r="C38">
            <v>7</v>
          </cell>
          <cell r="D38" t="str">
            <v>열연</v>
          </cell>
        </row>
        <row r="39">
          <cell r="B39" t="str">
            <v>정정Sizing Slab</v>
          </cell>
          <cell r="C39">
            <v>7</v>
          </cell>
          <cell r="D39" t="str">
            <v>열연</v>
          </cell>
        </row>
        <row r="40">
          <cell r="B40" t="str">
            <v>조경유</v>
          </cell>
          <cell r="C40">
            <v>2</v>
          </cell>
          <cell r="D40" t="str">
            <v>소결</v>
          </cell>
        </row>
        <row r="41">
          <cell r="B41" t="str">
            <v>주물선(D1C) 제품</v>
          </cell>
          <cell r="C41">
            <v>3</v>
          </cell>
          <cell r="D41" t="str">
            <v>제선</v>
          </cell>
        </row>
        <row r="42">
          <cell r="B42" t="str">
            <v>주물선(F1A) 제품</v>
          </cell>
          <cell r="C42">
            <v>3</v>
          </cell>
          <cell r="D42" t="str">
            <v>제선</v>
          </cell>
        </row>
        <row r="43">
          <cell r="B43" t="str">
            <v>중질타르</v>
          </cell>
          <cell r="C43">
            <v>2</v>
          </cell>
          <cell r="D43" t="str">
            <v>소결</v>
          </cell>
        </row>
        <row r="44">
          <cell r="B44" t="str">
            <v>타르</v>
          </cell>
          <cell r="C44">
            <v>2</v>
          </cell>
          <cell r="D44" t="str">
            <v>소결</v>
          </cell>
        </row>
        <row r="45">
          <cell r="B45" t="str">
            <v>폐Fe Anode</v>
          </cell>
          <cell r="C45">
            <v>10</v>
          </cell>
          <cell r="D45" t="str">
            <v>도금</v>
          </cell>
        </row>
        <row r="46">
          <cell r="B46" t="str">
            <v>폐Ni Anode</v>
          </cell>
          <cell r="C46">
            <v>10</v>
          </cell>
          <cell r="D46" t="str">
            <v>도금</v>
          </cell>
        </row>
        <row r="47">
          <cell r="B47" t="str">
            <v>폐Pb-Sn Anode</v>
          </cell>
          <cell r="C47">
            <v>10</v>
          </cell>
          <cell r="D47" t="str">
            <v>도금</v>
          </cell>
        </row>
        <row r="48">
          <cell r="B48" t="str">
            <v>폐Zn Dross</v>
          </cell>
          <cell r="C48">
            <v>10</v>
          </cell>
          <cell r="D48" t="str">
            <v>도금</v>
          </cell>
        </row>
        <row r="49">
          <cell r="B49" t="str">
            <v>피치오일</v>
          </cell>
          <cell r="C49">
            <v>2</v>
          </cell>
          <cell r="D49" t="str">
            <v>소결</v>
          </cell>
        </row>
        <row r="50">
          <cell r="B50" t="str">
            <v>Bloom</v>
          </cell>
          <cell r="C50">
            <v>5</v>
          </cell>
          <cell r="D50" t="str">
            <v>연주</v>
          </cell>
        </row>
        <row r="51">
          <cell r="B51" t="str">
            <v>Bloom제품</v>
          </cell>
          <cell r="C51">
            <v>5</v>
          </cell>
          <cell r="D51" t="str">
            <v>연주</v>
          </cell>
        </row>
        <row r="52">
          <cell r="B52" t="str">
            <v>BP 소둔Coil</v>
          </cell>
          <cell r="C52">
            <v>9</v>
          </cell>
          <cell r="D52" t="str">
            <v>냉연</v>
          </cell>
        </row>
        <row r="53">
          <cell r="B53" t="str">
            <v>BP 정정Coil</v>
          </cell>
          <cell r="C53">
            <v>9</v>
          </cell>
          <cell r="D53" t="str">
            <v>냉연</v>
          </cell>
        </row>
        <row r="54">
          <cell r="B54" t="str">
            <v>BP 조질Coil</v>
          </cell>
          <cell r="C54">
            <v>9</v>
          </cell>
          <cell r="D54" t="str">
            <v>냉연</v>
          </cell>
        </row>
        <row r="55">
          <cell r="B55" t="str">
            <v>BP Coil제품</v>
          </cell>
          <cell r="C55">
            <v>9</v>
          </cell>
          <cell r="D55" t="str">
            <v>냉연</v>
          </cell>
        </row>
        <row r="56">
          <cell r="B56" t="str">
            <v>BP CRM Coil</v>
          </cell>
          <cell r="C56">
            <v>9</v>
          </cell>
          <cell r="D56" t="str">
            <v>냉연</v>
          </cell>
        </row>
        <row r="57">
          <cell r="B57" t="str">
            <v>CGO Coil제품</v>
          </cell>
          <cell r="C57">
            <v>9</v>
          </cell>
          <cell r="D57" t="str">
            <v>냉연</v>
          </cell>
        </row>
        <row r="58">
          <cell r="B58" t="str">
            <v>CGO정정Coil</v>
          </cell>
          <cell r="C58">
            <v>9</v>
          </cell>
          <cell r="D58" t="str">
            <v>냉연</v>
          </cell>
        </row>
        <row r="59">
          <cell r="B59" t="str">
            <v>CR 소둔코일</v>
          </cell>
          <cell r="C59">
            <v>9</v>
          </cell>
          <cell r="D59" t="str">
            <v>냉연</v>
          </cell>
        </row>
        <row r="60">
          <cell r="B60" t="str">
            <v>CR 정정코일</v>
          </cell>
          <cell r="C60">
            <v>9</v>
          </cell>
          <cell r="D60" t="str">
            <v>냉연</v>
          </cell>
        </row>
        <row r="61">
          <cell r="B61" t="str">
            <v>CR 정정SHEET</v>
          </cell>
          <cell r="C61">
            <v>9</v>
          </cell>
          <cell r="D61" t="str">
            <v>냉연</v>
          </cell>
        </row>
        <row r="62">
          <cell r="B62" t="str">
            <v>CR 조질코일</v>
          </cell>
          <cell r="C62">
            <v>9</v>
          </cell>
          <cell r="D62" t="str">
            <v>냉연</v>
          </cell>
        </row>
        <row r="63">
          <cell r="B63" t="str">
            <v>CR Coil제품</v>
          </cell>
          <cell r="C63">
            <v>9</v>
          </cell>
          <cell r="D63" t="str">
            <v>냉연</v>
          </cell>
        </row>
        <row r="64">
          <cell r="B64" t="str">
            <v>CR Sheet제품</v>
          </cell>
          <cell r="C64">
            <v>9</v>
          </cell>
          <cell r="D64" t="str">
            <v>냉연</v>
          </cell>
        </row>
        <row r="65">
          <cell r="B65" t="str">
            <v>CR권취Coil</v>
          </cell>
          <cell r="C65">
            <v>9</v>
          </cell>
          <cell r="D65" t="str">
            <v>냉연</v>
          </cell>
        </row>
        <row r="66">
          <cell r="B66" t="str">
            <v>ECL Full Hard Coil</v>
          </cell>
          <cell r="C66">
            <v>9</v>
          </cell>
          <cell r="D66" t="str">
            <v>냉연</v>
          </cell>
        </row>
        <row r="67">
          <cell r="B67" t="str">
            <v>ECL Full Hard Coil제품</v>
          </cell>
          <cell r="C67">
            <v>9</v>
          </cell>
          <cell r="D67" t="str">
            <v>냉연</v>
          </cell>
        </row>
        <row r="68">
          <cell r="B68" t="str">
            <v>ECL Full Hard정정Coil</v>
          </cell>
          <cell r="C68">
            <v>9</v>
          </cell>
          <cell r="D68" t="str">
            <v>냉연</v>
          </cell>
        </row>
        <row r="69">
          <cell r="B69" t="str">
            <v>EG Coil</v>
          </cell>
          <cell r="C69">
            <v>10</v>
          </cell>
          <cell r="D69" t="str">
            <v>도금</v>
          </cell>
        </row>
        <row r="70">
          <cell r="B70" t="str">
            <v>EG Coil제품</v>
          </cell>
          <cell r="C70">
            <v>10</v>
          </cell>
          <cell r="D70" t="str">
            <v>도금</v>
          </cell>
        </row>
        <row r="71">
          <cell r="B71" t="str">
            <v>EG Sheet제품</v>
          </cell>
          <cell r="C71">
            <v>10</v>
          </cell>
          <cell r="D71" t="str">
            <v>도금</v>
          </cell>
        </row>
        <row r="72">
          <cell r="B72" t="str">
            <v>EG정정Coil</v>
          </cell>
          <cell r="C72">
            <v>10</v>
          </cell>
          <cell r="D72" t="str">
            <v>도금</v>
          </cell>
        </row>
        <row r="73">
          <cell r="B73" t="str">
            <v>EG정정Sheet</v>
          </cell>
          <cell r="C73">
            <v>10</v>
          </cell>
          <cell r="D73" t="str">
            <v>도금</v>
          </cell>
        </row>
        <row r="74">
          <cell r="B74" t="str">
            <v>EGF Coil</v>
          </cell>
          <cell r="C74">
            <v>10</v>
          </cell>
          <cell r="D74" t="str">
            <v>도금</v>
          </cell>
        </row>
        <row r="75">
          <cell r="B75" t="str">
            <v>EGF Coil제품</v>
          </cell>
          <cell r="C75">
            <v>10</v>
          </cell>
          <cell r="D75" t="str">
            <v>도금</v>
          </cell>
        </row>
        <row r="76">
          <cell r="B76" t="str">
            <v>EGF정정Coil</v>
          </cell>
          <cell r="C76">
            <v>10</v>
          </cell>
          <cell r="D76" t="str">
            <v>도금</v>
          </cell>
        </row>
        <row r="77">
          <cell r="B77" t="str">
            <v>EGFD Coil</v>
          </cell>
          <cell r="C77">
            <v>10</v>
          </cell>
          <cell r="D77" t="str">
            <v>도금</v>
          </cell>
        </row>
        <row r="78">
          <cell r="B78" t="str">
            <v>EGFD Coil제품</v>
          </cell>
          <cell r="C78">
            <v>10</v>
          </cell>
          <cell r="D78" t="str">
            <v>도금</v>
          </cell>
        </row>
        <row r="79">
          <cell r="B79" t="str">
            <v>EGFD정정Coil</v>
          </cell>
          <cell r="C79">
            <v>10</v>
          </cell>
          <cell r="D79" t="str">
            <v>도금</v>
          </cell>
        </row>
        <row r="80">
          <cell r="B80" t="str">
            <v>EGFZ Coil</v>
          </cell>
          <cell r="C80">
            <v>10</v>
          </cell>
          <cell r="D80" t="str">
            <v>도금</v>
          </cell>
        </row>
        <row r="81">
          <cell r="B81" t="str">
            <v>EGFZ Coil제품</v>
          </cell>
          <cell r="C81">
            <v>10</v>
          </cell>
          <cell r="D81" t="str">
            <v>도금</v>
          </cell>
        </row>
        <row r="82">
          <cell r="B82" t="str">
            <v>EGFZ정정Coil</v>
          </cell>
          <cell r="C82">
            <v>10</v>
          </cell>
          <cell r="D82" t="str">
            <v>도금</v>
          </cell>
        </row>
        <row r="83">
          <cell r="B83" t="str">
            <v>EGN Coil</v>
          </cell>
          <cell r="C83">
            <v>10</v>
          </cell>
          <cell r="D83" t="str">
            <v>도금</v>
          </cell>
        </row>
        <row r="84">
          <cell r="B84" t="str">
            <v>EGN Coil제품</v>
          </cell>
          <cell r="C84">
            <v>10</v>
          </cell>
          <cell r="D84" t="str">
            <v>도금</v>
          </cell>
        </row>
        <row r="85">
          <cell r="B85" t="str">
            <v>EGN Sheet제품</v>
          </cell>
          <cell r="C85">
            <v>10</v>
          </cell>
          <cell r="D85" t="str">
            <v>도금</v>
          </cell>
        </row>
        <row r="86">
          <cell r="B86" t="str">
            <v>EGN정정Coil</v>
          </cell>
          <cell r="C86">
            <v>10</v>
          </cell>
          <cell r="D86" t="str">
            <v>도금</v>
          </cell>
        </row>
        <row r="87">
          <cell r="B87" t="str">
            <v>EGN정정Sheet</v>
          </cell>
          <cell r="C87">
            <v>10</v>
          </cell>
          <cell r="D87" t="str">
            <v>도금</v>
          </cell>
        </row>
        <row r="88">
          <cell r="B88" t="str">
            <v>Final Full Hard정정Coi</v>
          </cell>
          <cell r="C88">
            <v>9</v>
          </cell>
          <cell r="D88" t="str">
            <v>냉연</v>
          </cell>
        </row>
        <row r="89">
          <cell r="B89" t="str">
            <v>Final Full Hard정정She</v>
          </cell>
          <cell r="C89">
            <v>9</v>
          </cell>
          <cell r="D89" t="str">
            <v>냉연</v>
          </cell>
        </row>
        <row r="90">
          <cell r="B90" t="str">
            <v>Full Hard Coil제품</v>
          </cell>
          <cell r="C90">
            <v>9</v>
          </cell>
          <cell r="D90" t="str">
            <v>냉연</v>
          </cell>
        </row>
        <row r="91">
          <cell r="B91" t="str">
            <v>Full Hard Sheet제품</v>
          </cell>
          <cell r="C91">
            <v>9</v>
          </cell>
          <cell r="D91" t="str">
            <v>냉연</v>
          </cell>
        </row>
        <row r="92">
          <cell r="B92" t="str">
            <v>Fully No Coil제품</v>
          </cell>
          <cell r="C92">
            <v>9</v>
          </cell>
          <cell r="D92" t="str">
            <v>냉연</v>
          </cell>
        </row>
        <row r="93">
          <cell r="B93" t="str">
            <v>Fully No정정Coil</v>
          </cell>
          <cell r="C93">
            <v>9</v>
          </cell>
          <cell r="D93" t="str">
            <v>냉연</v>
          </cell>
        </row>
        <row r="94">
          <cell r="B94" t="str">
            <v>GA Coil</v>
          </cell>
          <cell r="C94">
            <v>10</v>
          </cell>
          <cell r="D94" t="str">
            <v>도금</v>
          </cell>
        </row>
        <row r="95">
          <cell r="B95" t="str">
            <v>GA Coil제품</v>
          </cell>
          <cell r="C95">
            <v>10</v>
          </cell>
          <cell r="D95" t="str">
            <v>도금</v>
          </cell>
        </row>
        <row r="96">
          <cell r="B96" t="str">
            <v>GA Sheet제품</v>
          </cell>
          <cell r="C96">
            <v>10</v>
          </cell>
          <cell r="D96" t="str">
            <v>도금</v>
          </cell>
        </row>
        <row r="97">
          <cell r="B97" t="str">
            <v>GA정정Coil</v>
          </cell>
          <cell r="C97">
            <v>10</v>
          </cell>
          <cell r="D97" t="str">
            <v>도금</v>
          </cell>
        </row>
        <row r="98">
          <cell r="B98" t="str">
            <v>GA정정Sheet</v>
          </cell>
          <cell r="C98">
            <v>10</v>
          </cell>
          <cell r="D98" t="str">
            <v>도금</v>
          </cell>
        </row>
        <row r="99">
          <cell r="B99" t="str">
            <v>GI Coil</v>
          </cell>
          <cell r="C99">
            <v>10</v>
          </cell>
          <cell r="D99" t="str">
            <v>도금</v>
          </cell>
        </row>
        <row r="100">
          <cell r="B100" t="str">
            <v>GI Coil제품</v>
          </cell>
          <cell r="C100">
            <v>10</v>
          </cell>
          <cell r="D100" t="str">
            <v>도금</v>
          </cell>
        </row>
        <row r="101">
          <cell r="B101" t="str">
            <v>GI Sheet제품</v>
          </cell>
          <cell r="C101">
            <v>10</v>
          </cell>
          <cell r="D101" t="str">
            <v>도금</v>
          </cell>
        </row>
        <row r="102">
          <cell r="B102" t="str">
            <v>GI정정Coil</v>
          </cell>
          <cell r="C102">
            <v>10</v>
          </cell>
          <cell r="D102" t="str">
            <v>도금</v>
          </cell>
        </row>
        <row r="103">
          <cell r="B103" t="str">
            <v>GI정정Sheet</v>
          </cell>
          <cell r="C103">
            <v>10</v>
          </cell>
          <cell r="D103" t="str">
            <v>도금</v>
          </cell>
        </row>
        <row r="104">
          <cell r="B104" t="str">
            <v>GO APL Coil</v>
          </cell>
          <cell r="C104">
            <v>9</v>
          </cell>
          <cell r="D104" t="str">
            <v>냉연</v>
          </cell>
        </row>
        <row r="105">
          <cell r="B105" t="str">
            <v>GO CBL Coil</v>
          </cell>
          <cell r="C105">
            <v>9</v>
          </cell>
          <cell r="D105" t="str">
            <v>냉연</v>
          </cell>
        </row>
        <row r="106">
          <cell r="B106" t="str">
            <v>GO HAL/BAF Coil</v>
          </cell>
          <cell r="C106">
            <v>9</v>
          </cell>
          <cell r="D106" t="str">
            <v>냉연</v>
          </cell>
        </row>
        <row r="107">
          <cell r="B107" t="str">
            <v>GO냉압1차Coil</v>
          </cell>
          <cell r="C107">
            <v>9</v>
          </cell>
          <cell r="D107" t="str">
            <v>냉연</v>
          </cell>
        </row>
        <row r="108">
          <cell r="B108" t="str">
            <v>GO냉압2차Coil</v>
          </cell>
          <cell r="C108">
            <v>9</v>
          </cell>
          <cell r="D108" t="str">
            <v>냉연</v>
          </cell>
        </row>
        <row r="109">
          <cell r="B109" t="str">
            <v>GO소둔1차Coil</v>
          </cell>
          <cell r="C109">
            <v>9</v>
          </cell>
          <cell r="D109" t="str">
            <v>냉연</v>
          </cell>
        </row>
        <row r="110">
          <cell r="B110" t="str">
            <v>GO소둔2차Coil</v>
          </cell>
          <cell r="C110">
            <v>9</v>
          </cell>
          <cell r="D110" t="str">
            <v>냉연</v>
          </cell>
        </row>
        <row r="111">
          <cell r="B111" t="str">
            <v>GO코팅Coil</v>
          </cell>
          <cell r="C111">
            <v>9</v>
          </cell>
          <cell r="D111" t="str">
            <v>냉연</v>
          </cell>
        </row>
        <row r="112">
          <cell r="B112" t="str">
            <v>HG Coil제품</v>
          </cell>
          <cell r="C112">
            <v>10</v>
          </cell>
          <cell r="D112" t="str">
            <v>도금</v>
          </cell>
        </row>
        <row r="113">
          <cell r="B113" t="str">
            <v>HG도금Coil</v>
          </cell>
          <cell r="C113">
            <v>10</v>
          </cell>
          <cell r="D113" t="str">
            <v>도금</v>
          </cell>
        </row>
        <row r="114">
          <cell r="B114" t="str">
            <v>HGO Coil제품</v>
          </cell>
          <cell r="C114">
            <v>9</v>
          </cell>
          <cell r="D114" t="str">
            <v>냉연</v>
          </cell>
        </row>
        <row r="115">
          <cell r="B115" t="str">
            <v>HGO정정Coil</v>
          </cell>
          <cell r="C115">
            <v>9</v>
          </cell>
          <cell r="D115" t="str">
            <v>냉연</v>
          </cell>
        </row>
        <row r="116">
          <cell r="B116" t="str">
            <v>HR CK Coil제품</v>
          </cell>
          <cell r="C116">
            <v>7</v>
          </cell>
          <cell r="D116" t="str">
            <v>열연</v>
          </cell>
        </row>
        <row r="117">
          <cell r="B117" t="str">
            <v>HR CK Sheet제품</v>
          </cell>
          <cell r="C117">
            <v>7</v>
          </cell>
          <cell r="D117" t="str">
            <v>열연</v>
          </cell>
        </row>
        <row r="118">
          <cell r="B118" t="str">
            <v>HR CK권취Coil</v>
          </cell>
          <cell r="C118">
            <v>7</v>
          </cell>
          <cell r="D118" t="str">
            <v>열연</v>
          </cell>
        </row>
        <row r="119">
          <cell r="B119" t="str">
            <v>HR CK정정Coil</v>
          </cell>
          <cell r="C119">
            <v>7</v>
          </cell>
          <cell r="D119" t="str">
            <v>열연</v>
          </cell>
        </row>
        <row r="120">
          <cell r="B120" t="str">
            <v>HR CK정정Sheet</v>
          </cell>
          <cell r="C120">
            <v>7</v>
          </cell>
          <cell r="D120" t="str">
            <v>열연</v>
          </cell>
        </row>
        <row r="121">
          <cell r="B121" t="str">
            <v>HR Coil제품</v>
          </cell>
          <cell r="C121">
            <v>7</v>
          </cell>
          <cell r="D121" t="str">
            <v>열연</v>
          </cell>
        </row>
        <row r="122">
          <cell r="B122" t="str">
            <v>HR Plate제품</v>
          </cell>
          <cell r="C122">
            <v>7</v>
          </cell>
          <cell r="D122" t="str">
            <v>열연</v>
          </cell>
        </row>
        <row r="123">
          <cell r="B123" t="str">
            <v>HR Sheet제품</v>
          </cell>
          <cell r="C123">
            <v>7</v>
          </cell>
          <cell r="D123" t="str">
            <v>열연</v>
          </cell>
        </row>
        <row r="124">
          <cell r="B124" t="str">
            <v>HR권취Coil</v>
          </cell>
          <cell r="C124">
            <v>7</v>
          </cell>
          <cell r="D124" t="str">
            <v>열연</v>
          </cell>
        </row>
        <row r="125">
          <cell r="B125" t="str">
            <v>HR정정Coil</v>
          </cell>
          <cell r="C125">
            <v>7</v>
          </cell>
          <cell r="D125" t="str">
            <v>열연</v>
          </cell>
        </row>
        <row r="126">
          <cell r="B126" t="str">
            <v>HR정정Plate</v>
          </cell>
          <cell r="C126">
            <v>7</v>
          </cell>
          <cell r="D126" t="str">
            <v>열연</v>
          </cell>
        </row>
        <row r="127">
          <cell r="B127" t="str">
            <v>HR정정Sheet</v>
          </cell>
          <cell r="C127">
            <v>7</v>
          </cell>
          <cell r="D127" t="str">
            <v>열연</v>
          </cell>
        </row>
        <row r="128">
          <cell r="B128" t="str">
            <v>NO APL Coil</v>
          </cell>
          <cell r="C128">
            <v>9</v>
          </cell>
          <cell r="D128" t="str">
            <v>냉연</v>
          </cell>
        </row>
        <row r="129">
          <cell r="B129" t="str">
            <v>NO CBL Coil</v>
          </cell>
          <cell r="C129">
            <v>9</v>
          </cell>
          <cell r="D129" t="str">
            <v>냉연</v>
          </cell>
        </row>
        <row r="130">
          <cell r="B130" t="str">
            <v>NO냉압1차Coil</v>
          </cell>
          <cell r="C130">
            <v>9</v>
          </cell>
          <cell r="D130" t="str">
            <v>냉연</v>
          </cell>
        </row>
        <row r="131">
          <cell r="B131" t="str">
            <v>NO소둔1차Coil</v>
          </cell>
          <cell r="C131">
            <v>9</v>
          </cell>
          <cell r="D131" t="str">
            <v>냉연</v>
          </cell>
        </row>
        <row r="132">
          <cell r="B132" t="str">
            <v>NO코팅Coil</v>
          </cell>
          <cell r="C132">
            <v>9</v>
          </cell>
          <cell r="D132" t="str">
            <v>냉연</v>
          </cell>
        </row>
        <row r="133">
          <cell r="B133" t="str">
            <v>Plate제품</v>
          </cell>
          <cell r="C133">
            <v>7</v>
          </cell>
          <cell r="D133" t="str">
            <v>열연</v>
          </cell>
        </row>
        <row r="134">
          <cell r="B134" t="str">
            <v>PO Coil</v>
          </cell>
          <cell r="C134">
            <v>9</v>
          </cell>
          <cell r="D134" t="str">
            <v>냉연</v>
          </cell>
        </row>
        <row r="135">
          <cell r="B135" t="str">
            <v>PO Coil제품</v>
          </cell>
          <cell r="C135">
            <v>9</v>
          </cell>
          <cell r="D135" t="str">
            <v>냉연</v>
          </cell>
        </row>
        <row r="136">
          <cell r="B136" t="str">
            <v>Semi No Coil제품</v>
          </cell>
          <cell r="C136">
            <v>9</v>
          </cell>
          <cell r="D136" t="str">
            <v>냉연</v>
          </cell>
        </row>
        <row r="137">
          <cell r="B137" t="str">
            <v>Semi No정정Coil</v>
          </cell>
          <cell r="C137">
            <v>9</v>
          </cell>
          <cell r="D137" t="str">
            <v>냉연</v>
          </cell>
        </row>
        <row r="138">
          <cell r="B138" t="str">
            <v>Sizing Slab</v>
          </cell>
          <cell r="C138">
            <v>7</v>
          </cell>
          <cell r="D138" t="str">
            <v>열연</v>
          </cell>
        </row>
        <row r="139">
          <cell r="B139" t="str">
            <v>Slab</v>
          </cell>
          <cell r="C139">
            <v>5</v>
          </cell>
          <cell r="D139" t="str">
            <v>연주</v>
          </cell>
        </row>
        <row r="140">
          <cell r="B140" t="str">
            <v>Slab제품</v>
          </cell>
          <cell r="C140">
            <v>5</v>
          </cell>
          <cell r="D140" t="str">
            <v>연주</v>
          </cell>
        </row>
        <row r="141">
          <cell r="B141" t="str">
            <v>STS APL Coil</v>
          </cell>
          <cell r="C141">
            <v>8</v>
          </cell>
          <cell r="D141" t="str">
            <v>소둔산세</v>
          </cell>
        </row>
        <row r="142">
          <cell r="B142" t="str">
            <v>STS BAF Coil</v>
          </cell>
          <cell r="C142">
            <v>8</v>
          </cell>
          <cell r="D142" t="str">
            <v>소둔산세</v>
          </cell>
        </row>
        <row r="143">
          <cell r="B143" t="str">
            <v>STS Billet제품</v>
          </cell>
          <cell r="C143">
            <v>6</v>
          </cell>
          <cell r="D143" t="str">
            <v>강편</v>
          </cell>
        </row>
        <row r="144">
          <cell r="B144" t="str">
            <v>STS Black Coil</v>
          </cell>
          <cell r="C144">
            <v>8</v>
          </cell>
          <cell r="D144" t="str">
            <v>소둔산세</v>
          </cell>
        </row>
        <row r="145">
          <cell r="B145" t="str">
            <v>STS Black Coil제품</v>
          </cell>
          <cell r="C145">
            <v>8</v>
          </cell>
          <cell r="D145" t="str">
            <v>소둔산세</v>
          </cell>
        </row>
        <row r="146">
          <cell r="B146" t="str">
            <v>STS Bloom제품</v>
          </cell>
          <cell r="C146">
            <v>5</v>
          </cell>
          <cell r="D146" t="str">
            <v>연주</v>
          </cell>
        </row>
        <row r="147">
          <cell r="B147" t="str">
            <v>STS C-CPL Coil</v>
          </cell>
          <cell r="C147">
            <v>9</v>
          </cell>
          <cell r="D147" t="str">
            <v>냉연</v>
          </cell>
        </row>
        <row r="148">
          <cell r="B148" t="str">
            <v>STS CR Coil제품</v>
          </cell>
          <cell r="C148">
            <v>9</v>
          </cell>
          <cell r="D148" t="str">
            <v>냉연</v>
          </cell>
        </row>
        <row r="149">
          <cell r="B149" t="str">
            <v>STS CR Sheet제품</v>
          </cell>
          <cell r="C149">
            <v>9</v>
          </cell>
          <cell r="D149" t="str">
            <v>냉연</v>
          </cell>
        </row>
        <row r="150">
          <cell r="B150" t="str">
            <v>STS CR Skelp제품</v>
          </cell>
          <cell r="C150">
            <v>9</v>
          </cell>
          <cell r="D150" t="str">
            <v>냉연</v>
          </cell>
        </row>
        <row r="151">
          <cell r="B151" t="str">
            <v>STS CR정정Coil</v>
          </cell>
          <cell r="C151">
            <v>9</v>
          </cell>
          <cell r="D151" t="str">
            <v>냉연</v>
          </cell>
        </row>
        <row r="152">
          <cell r="B152" t="str">
            <v>STS CR정정Sheet</v>
          </cell>
          <cell r="C152">
            <v>9</v>
          </cell>
          <cell r="D152" t="str">
            <v>냉연</v>
          </cell>
        </row>
        <row r="153">
          <cell r="B153" t="str">
            <v>STS CR정정Skelp</v>
          </cell>
          <cell r="C153">
            <v>9</v>
          </cell>
          <cell r="D153" t="str">
            <v>냉연</v>
          </cell>
        </row>
        <row r="154">
          <cell r="B154" t="str">
            <v>STS H-CPL Coil</v>
          </cell>
          <cell r="C154">
            <v>8</v>
          </cell>
          <cell r="D154" t="str">
            <v>소둔산세</v>
          </cell>
        </row>
        <row r="155">
          <cell r="B155" t="str">
            <v>STS HR Coil제품</v>
          </cell>
          <cell r="C155">
            <v>8</v>
          </cell>
          <cell r="D155" t="str">
            <v>소둔산세</v>
          </cell>
        </row>
        <row r="156">
          <cell r="B156" t="str">
            <v>STS HR White Coil</v>
          </cell>
          <cell r="C156">
            <v>8</v>
          </cell>
          <cell r="D156" t="str">
            <v>소둔산세</v>
          </cell>
        </row>
        <row r="157">
          <cell r="B157" t="str">
            <v>STS HR권취Coil</v>
          </cell>
          <cell r="C157">
            <v>7</v>
          </cell>
          <cell r="D157" t="str">
            <v>열연</v>
          </cell>
        </row>
        <row r="158">
          <cell r="B158" t="str">
            <v>STS Plate제품</v>
          </cell>
          <cell r="C158">
            <v>7</v>
          </cell>
          <cell r="D158" t="str">
            <v>열연</v>
          </cell>
        </row>
        <row r="159">
          <cell r="B159" t="str">
            <v>STS Slab제품</v>
          </cell>
          <cell r="C159">
            <v>5</v>
          </cell>
          <cell r="D159" t="str">
            <v>연주</v>
          </cell>
        </row>
        <row r="160">
          <cell r="B160" t="str">
            <v>STS SPM Coil</v>
          </cell>
          <cell r="C160">
            <v>9</v>
          </cell>
          <cell r="D160" t="str">
            <v>냉연</v>
          </cell>
        </row>
        <row r="161">
          <cell r="B161" t="str">
            <v>STS TLL Coil</v>
          </cell>
          <cell r="C161">
            <v>9</v>
          </cell>
          <cell r="D161" t="str">
            <v>냉연</v>
          </cell>
        </row>
        <row r="162">
          <cell r="B162" t="str">
            <v>STS1차냉압Coil</v>
          </cell>
          <cell r="C162">
            <v>9</v>
          </cell>
          <cell r="D162" t="str">
            <v>냉연</v>
          </cell>
        </row>
        <row r="163">
          <cell r="B163" t="str">
            <v>STS1차소둔Coil</v>
          </cell>
          <cell r="C163">
            <v>9</v>
          </cell>
          <cell r="D163" t="str">
            <v>냉연</v>
          </cell>
        </row>
        <row r="164">
          <cell r="B164" t="str">
            <v>STS2차냉압Coil</v>
          </cell>
          <cell r="C164">
            <v>9</v>
          </cell>
          <cell r="D164" t="str">
            <v>냉연</v>
          </cell>
        </row>
        <row r="165">
          <cell r="B165" t="str">
            <v>STS2차소둔Coil</v>
          </cell>
          <cell r="C165">
            <v>9</v>
          </cell>
          <cell r="D165" t="str">
            <v>냉연</v>
          </cell>
        </row>
        <row r="166">
          <cell r="B166" t="str">
            <v>STS3차냉압Coil</v>
          </cell>
          <cell r="C166">
            <v>9</v>
          </cell>
          <cell r="D166" t="str">
            <v>냉연</v>
          </cell>
        </row>
        <row r="167">
          <cell r="B167" t="str">
            <v>STS3차소둔Coil</v>
          </cell>
          <cell r="C167">
            <v>9</v>
          </cell>
          <cell r="D167" t="str">
            <v>냉연</v>
          </cell>
        </row>
        <row r="168">
          <cell r="B168" t="str">
            <v>STS날판</v>
          </cell>
          <cell r="C168">
            <v>7</v>
          </cell>
          <cell r="D168" t="str">
            <v>열연</v>
          </cell>
        </row>
        <row r="169">
          <cell r="B169" t="str">
            <v>STS선재정정</v>
          </cell>
          <cell r="C169">
            <v>7</v>
          </cell>
          <cell r="D169" t="str">
            <v>열연</v>
          </cell>
        </row>
        <row r="170">
          <cell r="B170" t="str">
            <v>STS선재제품</v>
          </cell>
          <cell r="C170">
            <v>7</v>
          </cell>
          <cell r="D170" t="str">
            <v>열연</v>
          </cell>
        </row>
        <row r="171">
          <cell r="B171" t="str">
            <v>STS압연선재</v>
          </cell>
          <cell r="C171">
            <v>7</v>
          </cell>
          <cell r="D171" t="str">
            <v>열연</v>
          </cell>
        </row>
        <row r="172">
          <cell r="B172" t="str">
            <v>STS압연Billet</v>
          </cell>
          <cell r="C172">
            <v>6</v>
          </cell>
          <cell r="D172" t="str">
            <v>강편</v>
          </cell>
        </row>
        <row r="173">
          <cell r="B173" t="str">
            <v>STS전기로용탕</v>
          </cell>
          <cell r="C173">
            <v>4</v>
          </cell>
          <cell r="D173" t="str">
            <v>제강</v>
          </cell>
        </row>
        <row r="174">
          <cell r="B174" t="str">
            <v>STS전단주편</v>
          </cell>
          <cell r="C174">
            <v>5</v>
          </cell>
          <cell r="D174" t="str">
            <v>연주</v>
          </cell>
        </row>
        <row r="175">
          <cell r="B175" t="str">
            <v>STS전단Bloom</v>
          </cell>
          <cell r="C175">
            <v>5</v>
          </cell>
          <cell r="D175" t="str">
            <v>연주</v>
          </cell>
        </row>
        <row r="176">
          <cell r="B176" t="str">
            <v>STS절단Plate</v>
          </cell>
          <cell r="C176">
            <v>7</v>
          </cell>
          <cell r="D176" t="str">
            <v>열연</v>
          </cell>
        </row>
        <row r="177">
          <cell r="B177" t="str">
            <v>STS정련용강</v>
          </cell>
          <cell r="C177">
            <v>4</v>
          </cell>
          <cell r="D177" t="str">
            <v>제강</v>
          </cell>
        </row>
        <row r="178">
          <cell r="B178" t="str">
            <v>STS정정Billet</v>
          </cell>
          <cell r="C178">
            <v>6</v>
          </cell>
          <cell r="D178" t="str">
            <v>강편</v>
          </cell>
        </row>
        <row r="179">
          <cell r="B179" t="str">
            <v>STS정정Bloom</v>
          </cell>
          <cell r="C179">
            <v>5</v>
          </cell>
          <cell r="D179" t="str">
            <v>연주</v>
          </cell>
        </row>
        <row r="180">
          <cell r="B180" t="str">
            <v>STS정정Plate</v>
          </cell>
          <cell r="C180">
            <v>7</v>
          </cell>
          <cell r="D180" t="str">
            <v>열연</v>
          </cell>
        </row>
        <row r="181">
          <cell r="B181" t="str">
            <v>STS정정Slab</v>
          </cell>
          <cell r="C181">
            <v>5</v>
          </cell>
          <cell r="D181" t="str">
            <v>연주</v>
          </cell>
        </row>
        <row r="182">
          <cell r="B182" t="str">
            <v>Terne Coil</v>
          </cell>
          <cell r="C182">
            <v>10</v>
          </cell>
          <cell r="D182" t="str">
            <v>도금</v>
          </cell>
        </row>
        <row r="183">
          <cell r="B183" t="str">
            <v>Terne Coil제품</v>
          </cell>
          <cell r="C183">
            <v>10</v>
          </cell>
          <cell r="D183" t="str">
            <v>도금</v>
          </cell>
        </row>
        <row r="184">
          <cell r="B184" t="str">
            <v>Terne정정Coil</v>
          </cell>
          <cell r="C184">
            <v>10</v>
          </cell>
          <cell r="D184" t="str">
            <v>도금</v>
          </cell>
        </row>
        <row r="185">
          <cell r="B185" t="str">
            <v>TFS Coil</v>
          </cell>
          <cell r="C185">
            <v>10</v>
          </cell>
          <cell r="D185" t="str">
            <v>도금</v>
          </cell>
        </row>
        <row r="186">
          <cell r="B186" t="str">
            <v>TFS Coil제품</v>
          </cell>
          <cell r="C186">
            <v>10</v>
          </cell>
          <cell r="D186" t="str">
            <v>도금</v>
          </cell>
        </row>
        <row r="187">
          <cell r="B187" t="str">
            <v>TFS Sheet제품</v>
          </cell>
          <cell r="C187">
            <v>10</v>
          </cell>
          <cell r="D187" t="str">
            <v>도금</v>
          </cell>
        </row>
        <row r="188">
          <cell r="B188" t="str">
            <v>TFS정정Coil</v>
          </cell>
          <cell r="C188">
            <v>10</v>
          </cell>
          <cell r="D188" t="str">
            <v>도금</v>
          </cell>
        </row>
        <row r="189">
          <cell r="B189" t="str">
            <v>TFS정정Sheet</v>
          </cell>
          <cell r="C189">
            <v>10</v>
          </cell>
          <cell r="D189" t="str">
            <v>도금</v>
          </cell>
        </row>
        <row r="190">
          <cell r="B190" t="str">
            <v>TP Coil</v>
          </cell>
          <cell r="C190">
            <v>10</v>
          </cell>
          <cell r="D190" t="str">
            <v>도금</v>
          </cell>
        </row>
        <row r="191">
          <cell r="B191" t="str">
            <v>TP Coil제품</v>
          </cell>
          <cell r="C191">
            <v>10</v>
          </cell>
          <cell r="D191" t="str">
            <v>도금</v>
          </cell>
        </row>
        <row r="192">
          <cell r="B192" t="str">
            <v>TP Scroll제품</v>
          </cell>
          <cell r="C192">
            <v>10</v>
          </cell>
          <cell r="D192" t="str">
            <v>도금</v>
          </cell>
        </row>
        <row r="193">
          <cell r="B193" t="str">
            <v>TP Sheet제품</v>
          </cell>
          <cell r="C193">
            <v>10</v>
          </cell>
          <cell r="D193" t="str">
            <v>도금</v>
          </cell>
        </row>
        <row r="194">
          <cell r="B194" t="str">
            <v>TP정정Coil</v>
          </cell>
          <cell r="C194">
            <v>10</v>
          </cell>
          <cell r="D194" t="str">
            <v>도금</v>
          </cell>
        </row>
        <row r="195">
          <cell r="B195" t="str">
            <v>TP정정Scroll</v>
          </cell>
          <cell r="C195">
            <v>10</v>
          </cell>
          <cell r="D195" t="str">
            <v>도금</v>
          </cell>
        </row>
        <row r="196">
          <cell r="B196" t="str">
            <v>TP정정Sheet</v>
          </cell>
          <cell r="C196">
            <v>10</v>
          </cell>
          <cell r="D196" t="str">
            <v>도금</v>
          </cell>
        </row>
        <row r="197">
          <cell r="B197" t="str">
            <v>Wire Rod제품</v>
          </cell>
          <cell r="C197">
            <v>7</v>
          </cell>
          <cell r="D197" t="str">
            <v>열연</v>
          </cell>
        </row>
      </sheetData>
      <sheetData sheetId="2"/>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List('97~2000,0804)"/>
      <sheetName val="category대응"/>
      <sheetName val="category분류"/>
    </sheetNames>
    <sheetDataSet>
      <sheetData sheetId="0"/>
      <sheetData sheetId="1"/>
      <sheetData sheetId="2" refreshError="1">
        <row r="1">
          <cell r="A1">
            <v>1</v>
          </cell>
          <cell r="B1" t="str">
            <v>원료</v>
          </cell>
          <cell r="C1" t="str">
            <v>원료공장,석회소성공장</v>
          </cell>
        </row>
        <row r="2">
          <cell r="A2">
            <v>2</v>
          </cell>
          <cell r="B2" t="str">
            <v>소결</v>
          </cell>
          <cell r="C2" t="str">
            <v>소결공장, 코크스공장</v>
          </cell>
        </row>
        <row r="3">
          <cell r="A3">
            <v>3</v>
          </cell>
          <cell r="B3" t="str">
            <v>제선</v>
          </cell>
          <cell r="C3" t="str">
            <v>고로공장, COREX공장, 주물선공장</v>
          </cell>
        </row>
        <row r="4">
          <cell r="A4">
            <v>4</v>
          </cell>
          <cell r="B4" t="str">
            <v>제강</v>
          </cell>
          <cell r="C4" t="str">
            <v>제강공장(제강, STS, 미니밀)</v>
          </cell>
        </row>
        <row r="5">
          <cell r="A5">
            <v>5</v>
          </cell>
          <cell r="B5" t="str">
            <v>연주</v>
          </cell>
          <cell r="C5" t="str">
            <v>연주공장(Slab, Bloom, Billet, STS, 미니밀)</v>
          </cell>
        </row>
        <row r="6">
          <cell r="A6">
            <v>6</v>
          </cell>
          <cell r="B6" t="str">
            <v>강편</v>
          </cell>
          <cell r="C6" t="str">
            <v>강편공장(Billet, STS)</v>
          </cell>
        </row>
        <row r="7">
          <cell r="A7">
            <v>7</v>
          </cell>
          <cell r="B7" t="str">
            <v>열연</v>
          </cell>
          <cell r="C7" t="str">
            <v>열연공장(열연, 후판, 선재, STS, 미니밀)</v>
          </cell>
        </row>
        <row r="8">
          <cell r="A8">
            <v>8</v>
          </cell>
          <cell r="B8" t="str">
            <v>소둔산세</v>
          </cell>
          <cell r="C8" t="str">
            <v>STS 소둔산세공장</v>
          </cell>
        </row>
        <row r="9">
          <cell r="A9">
            <v>9</v>
          </cell>
          <cell r="B9" t="str">
            <v>냉연</v>
          </cell>
          <cell r="C9" t="str">
            <v>냉연공장(냉연, 전기강판, STS)</v>
          </cell>
        </row>
        <row r="10">
          <cell r="A10">
            <v>10</v>
          </cell>
          <cell r="B10" t="str">
            <v>도금</v>
          </cell>
          <cell r="C10" t="str">
            <v>도금공장(용융, PO,HGI, 전기도금, 석도강판)</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Account Overview"/>
      <sheetName val="STATUS REPORT"/>
      <sheetName val="BA STRUCTURE PROPOSAL"/>
      <sheetName val="legal entities &amp; Agents"/>
      <sheetName val="ORU TABLE"/>
      <sheetName val="legal entities existing"/>
      <sheetName val="Analysis Bank Accounts"/>
      <sheetName val="lists"/>
      <sheetName val="Sheet1"/>
      <sheetName val="Next steps"/>
    </sheetNames>
    <sheetDataSet>
      <sheetData sheetId="0"/>
      <sheetData sheetId="1"/>
      <sheetData sheetId="2"/>
      <sheetData sheetId="3"/>
      <sheetData sheetId="4"/>
      <sheetData sheetId="5"/>
      <sheetData sheetId="6"/>
      <sheetData sheetId="7">
        <row r="2">
          <cell r="M2" t="str">
            <v>Select…</v>
          </cell>
        </row>
        <row r="3">
          <cell r="M3" t="str">
            <v>AE</v>
          </cell>
        </row>
        <row r="4">
          <cell r="M4" t="str">
            <v>AR</v>
          </cell>
        </row>
        <row r="5">
          <cell r="M5" t="str">
            <v>AT</v>
          </cell>
        </row>
        <row r="6">
          <cell r="M6" t="str">
            <v>BE</v>
          </cell>
        </row>
        <row r="7">
          <cell r="M7" t="str">
            <v>BG</v>
          </cell>
        </row>
        <row r="8">
          <cell r="M8" t="str">
            <v>BR</v>
          </cell>
        </row>
        <row r="9">
          <cell r="M9" t="str">
            <v>CH</v>
          </cell>
        </row>
        <row r="10">
          <cell r="M10" t="str">
            <v>CZ</v>
          </cell>
        </row>
        <row r="11">
          <cell r="M11" t="str">
            <v>DE</v>
          </cell>
        </row>
        <row r="12">
          <cell r="M12" t="str">
            <v>DK</v>
          </cell>
        </row>
        <row r="13">
          <cell r="M13" t="str">
            <v>ES</v>
          </cell>
        </row>
        <row r="14">
          <cell r="M14" t="str">
            <v>FI</v>
          </cell>
        </row>
        <row r="15">
          <cell r="M15" t="str">
            <v>FR</v>
          </cell>
        </row>
        <row r="16">
          <cell r="M16" t="str">
            <v>GB</v>
          </cell>
        </row>
        <row r="17">
          <cell r="M17" t="str">
            <v>GR</v>
          </cell>
        </row>
        <row r="18">
          <cell r="M18" t="str">
            <v>HK</v>
          </cell>
        </row>
        <row r="19">
          <cell r="M19" t="str">
            <v>HR</v>
          </cell>
        </row>
        <row r="20">
          <cell r="M20" t="str">
            <v>HU</v>
          </cell>
        </row>
        <row r="21">
          <cell r="M21" t="str">
            <v>IN</v>
          </cell>
        </row>
        <row r="22">
          <cell r="M22" t="str">
            <v>IT</v>
          </cell>
        </row>
        <row r="23">
          <cell r="M23" t="str">
            <v>ME</v>
          </cell>
        </row>
        <row r="24">
          <cell r="M24" t="str">
            <v>MY</v>
          </cell>
        </row>
        <row r="25">
          <cell r="M25" t="str">
            <v>NL</v>
          </cell>
        </row>
        <row r="26">
          <cell r="M26" t="str">
            <v>NO</v>
          </cell>
        </row>
        <row r="27">
          <cell r="M27" t="str">
            <v>PA</v>
          </cell>
        </row>
        <row r="28">
          <cell r="M28" t="str">
            <v>PL</v>
          </cell>
        </row>
        <row r="29">
          <cell r="M29" t="str">
            <v>PT</v>
          </cell>
        </row>
        <row r="30">
          <cell r="M30" t="str">
            <v>RO</v>
          </cell>
        </row>
        <row r="31">
          <cell r="M31" t="str">
            <v>RU</v>
          </cell>
        </row>
        <row r="32">
          <cell r="M32" t="str">
            <v>SE</v>
          </cell>
        </row>
        <row r="33">
          <cell r="M33" t="str">
            <v>SG</v>
          </cell>
        </row>
        <row r="34">
          <cell r="M34" t="str">
            <v>SL</v>
          </cell>
        </row>
        <row r="35">
          <cell r="M35" t="str">
            <v>TH</v>
          </cell>
        </row>
        <row r="36">
          <cell r="M36" t="str">
            <v>TR</v>
          </cell>
        </row>
        <row r="37">
          <cell r="M37" t="str">
            <v>UA</v>
          </cell>
        </row>
        <row r="38">
          <cell r="M38" t="str">
            <v>US</v>
          </cell>
        </row>
      </sheetData>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Account Overview"/>
      <sheetName val="legal entities &amp; Agents"/>
      <sheetName val="legal entities existing"/>
      <sheetName val="Analysis Bank Accounts"/>
      <sheetName val="BA STRUCTURE PROPOSAL"/>
      <sheetName val="lists"/>
      <sheetName val="Sheet1"/>
      <sheetName val="Sheet2"/>
    </sheetNames>
    <sheetDataSet>
      <sheetData sheetId="0"/>
      <sheetData sheetId="1"/>
      <sheetData sheetId="2"/>
      <sheetData sheetId="3"/>
      <sheetData sheetId="4"/>
      <sheetData sheetId="5" refreshError="1">
        <row r="2">
          <cell r="L2" t="str">
            <v>Select…</v>
          </cell>
        </row>
        <row r="3">
          <cell r="L3" t="str">
            <v>AE</v>
          </cell>
        </row>
        <row r="4">
          <cell r="L4" t="str">
            <v>AR</v>
          </cell>
        </row>
        <row r="5">
          <cell r="L5" t="str">
            <v>AT</v>
          </cell>
        </row>
        <row r="6">
          <cell r="L6" t="str">
            <v>BE</v>
          </cell>
        </row>
        <row r="7">
          <cell r="L7" t="str">
            <v>BG</v>
          </cell>
        </row>
        <row r="8">
          <cell r="L8" t="str">
            <v>BR</v>
          </cell>
        </row>
        <row r="9">
          <cell r="L9" t="str">
            <v>CH</v>
          </cell>
        </row>
        <row r="10">
          <cell r="L10" t="str">
            <v>CZ</v>
          </cell>
        </row>
        <row r="11">
          <cell r="L11" t="str">
            <v>DE</v>
          </cell>
        </row>
        <row r="12">
          <cell r="L12" t="str">
            <v>DK</v>
          </cell>
        </row>
        <row r="13">
          <cell r="L13" t="str">
            <v>ES</v>
          </cell>
        </row>
        <row r="14">
          <cell r="L14" t="str">
            <v>FI</v>
          </cell>
        </row>
        <row r="15">
          <cell r="L15" t="str">
            <v>FR</v>
          </cell>
        </row>
        <row r="16">
          <cell r="L16" t="str">
            <v>GB</v>
          </cell>
        </row>
        <row r="17">
          <cell r="L17" t="str">
            <v>GR</v>
          </cell>
        </row>
        <row r="18">
          <cell r="L18" t="str">
            <v>HK</v>
          </cell>
        </row>
        <row r="19">
          <cell r="L19" t="str">
            <v>HR</v>
          </cell>
        </row>
        <row r="20">
          <cell r="L20" t="str">
            <v>HU</v>
          </cell>
        </row>
        <row r="21">
          <cell r="L21" t="str">
            <v>IN</v>
          </cell>
        </row>
        <row r="22">
          <cell r="L22" t="str">
            <v>IT</v>
          </cell>
        </row>
        <row r="23">
          <cell r="L23" t="str">
            <v>ME</v>
          </cell>
        </row>
        <row r="24">
          <cell r="L24" t="str">
            <v>MY</v>
          </cell>
        </row>
        <row r="25">
          <cell r="L25" t="str">
            <v>NL</v>
          </cell>
        </row>
        <row r="26">
          <cell r="L26" t="str">
            <v>NO</v>
          </cell>
        </row>
        <row r="27">
          <cell r="L27" t="str">
            <v>PA</v>
          </cell>
        </row>
        <row r="28">
          <cell r="L28" t="str">
            <v>PL</v>
          </cell>
        </row>
        <row r="29">
          <cell r="L29" t="str">
            <v>PT</v>
          </cell>
        </row>
        <row r="30">
          <cell r="L30" t="str">
            <v>RO</v>
          </cell>
        </row>
        <row r="31">
          <cell r="L31" t="str">
            <v>RU</v>
          </cell>
        </row>
        <row r="32">
          <cell r="L32" t="str">
            <v>SE</v>
          </cell>
        </row>
        <row r="33">
          <cell r="L33" t="str">
            <v>SG</v>
          </cell>
        </row>
        <row r="34">
          <cell r="L34" t="str">
            <v>SL</v>
          </cell>
        </row>
        <row r="35">
          <cell r="L35" t="str">
            <v>TH</v>
          </cell>
        </row>
        <row r="36">
          <cell r="L36" t="str">
            <v>TR</v>
          </cell>
        </row>
        <row r="37">
          <cell r="L37" t="str">
            <v>UA</v>
          </cell>
        </row>
        <row r="38">
          <cell r="L38" t="str">
            <v>US</v>
          </cell>
        </row>
      </sheetData>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DOC SUMMARY"/>
      <sheetName val="ADMIN"/>
      <sheetName val="RISK PLAN"/>
      <sheetName val="ISSUE LOG"/>
      <sheetName val="PLAN"/>
      <sheetName val="REPORT"/>
      <sheetName val="PIR"/>
      <sheetName val="SMALL PROJECT"/>
      <sheetName val="SCOPE"/>
      <sheetName val="MINUTES"/>
      <sheetName val="LOVs"/>
      <sheetName val="Gantt"/>
    </sheetNames>
    <sheetDataSet>
      <sheetData sheetId="0"/>
      <sheetData sheetId="1"/>
      <sheetData sheetId="2"/>
      <sheetData sheetId="3">
        <row r="27">
          <cell r="B27">
            <v>0</v>
          </cell>
          <cell r="F27" t="str">
            <v>N</v>
          </cell>
        </row>
        <row r="28">
          <cell r="B28">
            <v>1</v>
          </cell>
          <cell r="D28">
            <v>1</v>
          </cell>
          <cell r="F28" t="str">
            <v>A</v>
          </cell>
        </row>
        <row r="29">
          <cell r="B29">
            <v>2</v>
          </cell>
          <cell r="D29">
            <v>2</v>
          </cell>
          <cell r="F29" t="str">
            <v>R</v>
          </cell>
        </row>
        <row r="30">
          <cell r="B30">
            <v>3</v>
          </cell>
          <cell r="D30">
            <v>3</v>
          </cell>
          <cell r="F30" t="str">
            <v>C</v>
          </cell>
        </row>
        <row r="31">
          <cell r="B31">
            <v>4</v>
          </cell>
          <cell r="D31">
            <v>4</v>
          </cell>
          <cell r="F31" t="str">
            <v>E</v>
          </cell>
        </row>
        <row r="32">
          <cell r="B32">
            <v>5</v>
          </cell>
          <cell r="D32">
            <v>5</v>
          </cell>
          <cell r="F32" t="str">
            <v>ES</v>
          </cell>
        </row>
      </sheetData>
      <sheetData sheetId="4"/>
      <sheetData sheetId="5">
        <row r="33">
          <cell r="E33" t="str">
            <v>Blue</v>
          </cell>
        </row>
        <row r="34">
          <cell r="E34" t="str">
            <v>Green</v>
          </cell>
        </row>
        <row r="35">
          <cell r="E35" t="str">
            <v>Amber</v>
          </cell>
        </row>
        <row r="36">
          <cell r="E36" t="str">
            <v>Red</v>
          </cell>
        </row>
      </sheetData>
      <sheetData sheetId="6"/>
      <sheetData sheetId="7"/>
      <sheetData sheetId="8"/>
      <sheetData sheetId="9"/>
      <sheetData sheetId="10"/>
      <sheetData sheetId="11">
        <row r="3">
          <cell r="A3" t="str">
            <v>Yes</v>
          </cell>
          <cell r="D3" t="str">
            <v>Blue</v>
          </cell>
        </row>
        <row r="4">
          <cell r="A4" t="str">
            <v>No</v>
          </cell>
          <cell r="D4" t="str">
            <v>Green</v>
          </cell>
        </row>
        <row r="5">
          <cell r="D5" t="str">
            <v>Amber</v>
          </cell>
        </row>
        <row r="6">
          <cell r="D6" t="str">
            <v>Red</v>
          </cell>
        </row>
      </sheetData>
      <sheetData sheetId="12"/>
    </sheetDataSet>
  </externalBook>
</externalLink>
</file>

<file path=xl/theme/theme1.xml><?xml version="1.0" encoding="utf-8"?>
<a:theme xmlns:a="http://schemas.openxmlformats.org/drawingml/2006/main" name="Office テーマ">
  <a:themeElements>
    <a:clrScheme name="Red Viole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13FF9-EBBF-48BB-BC23-03DBC9189C0B}">
  <sheetPr>
    <tabColor rgb="FFB5176D"/>
  </sheetPr>
  <dimension ref="A1:D18"/>
  <sheetViews>
    <sheetView tabSelected="1" workbookViewId="0">
      <selection activeCell="F5" sqref="F5"/>
    </sheetView>
  </sheetViews>
  <sheetFormatPr defaultRowHeight="13.5"/>
  <cols>
    <col min="3" max="3" width="28.75" bestFit="1" customWidth="1"/>
    <col min="4" max="4" width="13.5" bestFit="1" customWidth="1"/>
  </cols>
  <sheetData>
    <row r="1" spans="1:4" ht="73.5" customHeight="1">
      <c r="A1" s="344" t="s">
        <v>1392</v>
      </c>
      <c r="B1" s="344"/>
      <c r="C1" s="344"/>
      <c r="D1" s="344"/>
    </row>
    <row r="2" spans="1:4">
      <c r="A2" s="341" t="s">
        <v>1373</v>
      </c>
      <c r="B2" s="341" t="s">
        <v>1374</v>
      </c>
      <c r="C2" s="342" t="s">
        <v>1375</v>
      </c>
      <c r="D2" s="341" t="s">
        <v>1376</v>
      </c>
    </row>
    <row r="3" spans="1:4">
      <c r="A3" s="341">
        <v>22</v>
      </c>
      <c r="B3" s="343">
        <v>7</v>
      </c>
      <c r="C3" s="342" t="s">
        <v>1377</v>
      </c>
      <c r="D3" s="341">
        <v>241</v>
      </c>
    </row>
    <row r="4" spans="1:4">
      <c r="A4" s="341">
        <v>23</v>
      </c>
      <c r="B4" s="343"/>
      <c r="C4" s="342" t="s">
        <v>1378</v>
      </c>
      <c r="D4" s="341">
        <v>241</v>
      </c>
    </row>
    <row r="5" spans="1:4">
      <c r="A5" s="341">
        <v>26</v>
      </c>
      <c r="B5" s="341">
        <v>8</v>
      </c>
      <c r="C5" s="342" t="s">
        <v>1379</v>
      </c>
      <c r="D5" s="341">
        <v>80</v>
      </c>
    </row>
    <row r="6" spans="1:4">
      <c r="A6" s="341">
        <v>31</v>
      </c>
      <c r="B6" s="341">
        <v>13</v>
      </c>
      <c r="C6" s="342" t="s">
        <v>1380</v>
      </c>
      <c r="D6" s="341">
        <v>10</v>
      </c>
    </row>
    <row r="7" spans="1:4">
      <c r="A7" s="341">
        <v>32</v>
      </c>
      <c r="B7" s="343">
        <v>14</v>
      </c>
      <c r="C7" s="342" t="s">
        <v>1381</v>
      </c>
      <c r="D7" s="341">
        <v>60</v>
      </c>
    </row>
    <row r="8" spans="1:4">
      <c r="A8" s="341">
        <v>33</v>
      </c>
      <c r="B8" s="343"/>
      <c r="C8" s="342" t="s">
        <v>1382</v>
      </c>
      <c r="D8" s="341">
        <v>40</v>
      </c>
    </row>
    <row r="9" spans="1:4">
      <c r="A9" s="341">
        <v>34</v>
      </c>
      <c r="B9" s="343"/>
      <c r="C9" s="342" t="s">
        <v>1383</v>
      </c>
      <c r="D9" s="341">
        <v>40</v>
      </c>
    </row>
    <row r="10" spans="1:4">
      <c r="A10" s="341">
        <v>35</v>
      </c>
      <c r="B10" s="341">
        <v>15</v>
      </c>
      <c r="C10" s="342" t="s">
        <v>1384</v>
      </c>
      <c r="D10" s="341">
        <v>40</v>
      </c>
    </row>
    <row r="11" spans="1:4">
      <c r="A11" s="341">
        <v>36</v>
      </c>
      <c r="B11" s="341">
        <v>16</v>
      </c>
      <c r="C11" s="342" t="s">
        <v>1385</v>
      </c>
      <c r="D11" s="341">
        <v>3</v>
      </c>
    </row>
    <row r="12" spans="1:4">
      <c r="A12" s="341">
        <v>38</v>
      </c>
      <c r="B12" s="341">
        <v>18</v>
      </c>
      <c r="C12" s="342" t="s">
        <v>1386</v>
      </c>
      <c r="D12" s="341">
        <v>16</v>
      </c>
    </row>
    <row r="13" spans="1:4">
      <c r="A13" s="341">
        <v>47</v>
      </c>
      <c r="B13" s="341">
        <v>22</v>
      </c>
      <c r="C13" s="342" t="s">
        <v>1387</v>
      </c>
      <c r="D13" s="341">
        <v>11</v>
      </c>
    </row>
    <row r="14" spans="1:4">
      <c r="A14" s="341">
        <v>50</v>
      </c>
      <c r="B14" s="343">
        <v>25</v>
      </c>
      <c r="C14" s="342" t="s">
        <v>1118</v>
      </c>
      <c r="D14" s="341">
        <v>30</v>
      </c>
    </row>
    <row r="15" spans="1:4">
      <c r="A15" s="341">
        <v>51</v>
      </c>
      <c r="B15" s="343"/>
      <c r="C15" s="342" t="s">
        <v>1388</v>
      </c>
      <c r="D15" s="341">
        <v>30</v>
      </c>
    </row>
    <row r="16" spans="1:4">
      <c r="A16" s="341">
        <v>52</v>
      </c>
      <c r="B16" s="341">
        <v>26</v>
      </c>
      <c r="C16" s="342" t="s">
        <v>1389</v>
      </c>
      <c r="D16" s="341">
        <v>18</v>
      </c>
    </row>
    <row r="17" spans="1:4">
      <c r="A17" s="341">
        <v>54</v>
      </c>
      <c r="B17" s="341">
        <v>27</v>
      </c>
      <c r="C17" s="342" t="s">
        <v>1390</v>
      </c>
      <c r="D17" s="341">
        <v>40</v>
      </c>
    </row>
    <row r="18" spans="1:4">
      <c r="A18" s="341">
        <v>67</v>
      </c>
      <c r="B18" s="341">
        <v>34</v>
      </c>
      <c r="C18" s="342" t="s">
        <v>1391</v>
      </c>
      <c r="D18" s="341">
        <v>15</v>
      </c>
    </row>
  </sheetData>
  <mergeCells count="4">
    <mergeCell ref="B3:B4"/>
    <mergeCell ref="B7:B9"/>
    <mergeCell ref="B14:B15"/>
    <mergeCell ref="A1:D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6"/>
  </sheetPr>
  <dimension ref="A1:B17"/>
  <sheetViews>
    <sheetView workbookViewId="0">
      <selection activeCell="B20" sqref="B20"/>
    </sheetView>
  </sheetViews>
  <sheetFormatPr defaultColWidth="9" defaultRowHeight="14.25"/>
  <cols>
    <col min="1" max="1" width="20.875" style="39" customWidth="1"/>
    <col min="2" max="2" width="95.5" style="25" customWidth="1"/>
    <col min="3" max="16384" width="9" style="25"/>
  </cols>
  <sheetData>
    <row r="1" spans="1:2" ht="15" thickBot="1">
      <c r="A1" s="33" t="s">
        <v>222</v>
      </c>
      <c r="B1" s="33" t="s">
        <v>223</v>
      </c>
    </row>
    <row r="2" spans="1:2" ht="15.75" thickTop="1">
      <c r="A2" s="26" t="s">
        <v>224</v>
      </c>
      <c r="B2" s="48" t="s">
        <v>225</v>
      </c>
    </row>
    <row r="3" spans="1:2">
      <c r="A3" s="26" t="s">
        <v>226</v>
      </c>
      <c r="B3" s="48" t="s">
        <v>227</v>
      </c>
    </row>
    <row r="4" spans="1:2" ht="15">
      <c r="A4" s="26" t="s">
        <v>228</v>
      </c>
      <c r="B4" s="48" t="s">
        <v>229</v>
      </c>
    </row>
    <row r="5" spans="1:2" ht="29.25">
      <c r="A5" s="26" t="s">
        <v>230</v>
      </c>
      <c r="B5" s="48" t="s">
        <v>231</v>
      </c>
    </row>
    <row r="6" spans="1:2">
      <c r="A6" s="26" t="s">
        <v>232</v>
      </c>
      <c r="B6" s="48" t="s">
        <v>233</v>
      </c>
    </row>
    <row r="7" spans="1:2">
      <c r="A7" s="37" t="s">
        <v>234</v>
      </c>
      <c r="B7" s="49" t="s">
        <v>235</v>
      </c>
    </row>
    <row r="9" spans="1:2">
      <c r="A9" s="50"/>
    </row>
    <row r="10" spans="1:2">
      <c r="A10" s="40" t="s">
        <v>236</v>
      </c>
    </row>
    <row r="11" spans="1:2">
      <c r="A11" s="40" t="s">
        <v>237</v>
      </c>
    </row>
    <row r="12" spans="1:2">
      <c r="A12" s="40" t="s">
        <v>238</v>
      </c>
    </row>
    <row r="13" spans="1:2">
      <c r="A13" s="40" t="s">
        <v>239</v>
      </c>
    </row>
    <row r="14" spans="1:2">
      <c r="A14" s="40" t="s">
        <v>240</v>
      </c>
    </row>
    <row r="15" spans="1:2">
      <c r="A15" s="40" t="s">
        <v>241</v>
      </c>
    </row>
    <row r="16" spans="1:2">
      <c r="A16" s="50"/>
    </row>
    <row r="17" spans="1:1">
      <c r="A17" s="50"/>
    </row>
  </sheetData>
  <phoneticPr fontId="11"/>
  <pageMargins left="0.75" right="0.75" top="1" bottom="1" header="0.51200000000000001" footer="0.51200000000000001"/>
  <pageSetup paperSize="9" scale="93" orientation="portrait" r:id="rId1"/>
  <headerFooter alignWithMargins="0">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6"/>
  </sheetPr>
  <dimension ref="A1:C6"/>
  <sheetViews>
    <sheetView workbookViewId="0"/>
  </sheetViews>
  <sheetFormatPr defaultRowHeight="13.5"/>
  <cols>
    <col min="1" max="1" width="24.875" customWidth="1"/>
    <col min="2" max="2" width="23.875" customWidth="1"/>
  </cols>
  <sheetData>
    <row r="1" spans="1:3">
      <c r="A1" t="s">
        <v>242</v>
      </c>
    </row>
    <row r="2" spans="1:3" ht="17.649999999999999" customHeight="1" thickBot="1">
      <c r="A2" s="33" t="s">
        <v>243</v>
      </c>
      <c r="B2" s="33" t="s">
        <v>244</v>
      </c>
      <c r="C2" s="51"/>
    </row>
    <row r="3" spans="1:3" ht="17.649999999999999" customHeight="1" thickTop="1">
      <c r="A3" s="26"/>
      <c r="B3" s="36"/>
      <c r="C3" s="51"/>
    </row>
    <row r="4" spans="1:3" ht="17.649999999999999" customHeight="1">
      <c r="A4" s="26" t="s">
        <v>245</v>
      </c>
      <c r="B4" s="36">
        <v>3</v>
      </c>
      <c r="C4" s="51"/>
    </row>
    <row r="5" spans="1:3" ht="17.649999999999999" customHeight="1">
      <c r="A5" s="26" t="s">
        <v>246</v>
      </c>
      <c r="B5" s="27" t="s">
        <v>247</v>
      </c>
      <c r="C5" s="52"/>
    </row>
    <row r="6" spans="1:3" ht="17.649999999999999" customHeight="1">
      <c r="A6" s="37" t="s">
        <v>248</v>
      </c>
      <c r="B6" s="38" t="s">
        <v>249</v>
      </c>
      <c r="C6" s="52"/>
    </row>
  </sheetData>
  <phoneticPr fontId="11"/>
  <pageMargins left="0.75" right="0.75" top="1" bottom="1" header="0.51200000000000001" footer="0.51200000000000001"/>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indexed="46"/>
  </sheetPr>
  <dimension ref="A1:F9"/>
  <sheetViews>
    <sheetView workbookViewId="0">
      <selection activeCell="B20" sqref="B20"/>
    </sheetView>
  </sheetViews>
  <sheetFormatPr defaultRowHeight="13.5"/>
  <cols>
    <col min="1" max="1" width="34" bestFit="1" customWidth="1"/>
    <col min="2" max="2" width="23.875" customWidth="1"/>
    <col min="3" max="3" width="21.75" customWidth="1"/>
  </cols>
  <sheetData>
    <row r="1" spans="1:6">
      <c r="A1" t="s">
        <v>250</v>
      </c>
    </row>
    <row r="2" spans="1:6" ht="17.649999999999999" customHeight="1" thickBot="1">
      <c r="A2" s="33" t="s">
        <v>251</v>
      </c>
      <c r="B2" s="33" t="s">
        <v>252</v>
      </c>
      <c r="C2" s="33" t="s">
        <v>253</v>
      </c>
      <c r="D2" s="33" t="s">
        <v>254</v>
      </c>
      <c r="E2" s="33" t="s">
        <v>621</v>
      </c>
      <c r="F2" s="33" t="s">
        <v>255</v>
      </c>
    </row>
    <row r="3" spans="1:6" ht="17.649999999999999" customHeight="1" thickTop="1">
      <c r="A3" s="26" t="s">
        <v>868</v>
      </c>
      <c r="B3" s="53"/>
      <c r="C3" s="26" t="s">
        <v>858</v>
      </c>
      <c r="D3" s="27">
        <v>1</v>
      </c>
      <c r="E3" s="26" t="s">
        <v>862</v>
      </c>
      <c r="F3" s="27" t="s">
        <v>873</v>
      </c>
    </row>
    <row r="4" spans="1:6" ht="17.649999999999999" customHeight="1">
      <c r="A4" s="26" t="s">
        <v>866</v>
      </c>
      <c r="B4" s="53"/>
      <c r="C4" s="26" t="s">
        <v>857</v>
      </c>
      <c r="D4" s="27">
        <v>2</v>
      </c>
      <c r="E4" s="26" t="s">
        <v>860</v>
      </c>
      <c r="F4" s="27">
        <v>1</v>
      </c>
    </row>
    <row r="5" spans="1:6" ht="17.649999999999999" customHeight="1">
      <c r="A5" s="26" t="s">
        <v>867</v>
      </c>
      <c r="B5" s="53"/>
      <c r="C5" s="26" t="s">
        <v>859</v>
      </c>
      <c r="D5" s="27">
        <v>3</v>
      </c>
      <c r="E5" s="26" t="s">
        <v>861</v>
      </c>
      <c r="F5" s="27" t="s">
        <v>872</v>
      </c>
    </row>
    <row r="6" spans="1:6" ht="17.649999999999999" customHeight="1">
      <c r="A6" s="26" t="s">
        <v>869</v>
      </c>
      <c r="B6" s="53"/>
      <c r="C6" s="26" t="s">
        <v>865</v>
      </c>
      <c r="D6" s="27">
        <v>4</v>
      </c>
      <c r="E6" s="26" t="s">
        <v>864</v>
      </c>
      <c r="F6" s="27" t="s">
        <v>874</v>
      </c>
    </row>
    <row r="7" spans="1:6" ht="17.649999999999999" customHeight="1">
      <c r="A7" s="26" t="s">
        <v>870</v>
      </c>
      <c r="B7" s="27"/>
      <c r="C7" s="26" t="s">
        <v>617</v>
      </c>
      <c r="D7" s="27">
        <v>5</v>
      </c>
      <c r="E7" s="26">
        <v>5000</v>
      </c>
      <c r="F7" s="27">
        <v>5</v>
      </c>
    </row>
    <row r="8" spans="1:6" ht="17.649999999999999" customHeight="1">
      <c r="A8" s="26" t="s">
        <v>620</v>
      </c>
      <c r="B8" s="27"/>
      <c r="C8" s="26" t="s">
        <v>619</v>
      </c>
      <c r="D8" s="27">
        <v>6</v>
      </c>
      <c r="E8" s="26" t="s">
        <v>863</v>
      </c>
      <c r="F8" s="27">
        <v>8</v>
      </c>
    </row>
    <row r="9" spans="1:6" ht="17.649999999999999" customHeight="1">
      <c r="A9" s="37" t="s">
        <v>871</v>
      </c>
      <c r="B9" s="38"/>
      <c r="C9" s="37" t="s">
        <v>618</v>
      </c>
      <c r="D9" s="38">
        <v>7</v>
      </c>
      <c r="E9" s="37">
        <v>6000</v>
      </c>
      <c r="F9" s="38">
        <v>6</v>
      </c>
    </row>
  </sheetData>
  <sortState ref="A3:F9">
    <sortCondition descending="1" ref="A3:A9"/>
  </sortState>
  <phoneticPr fontId="11"/>
  <pageMargins left="0.75" right="0.75" top="1" bottom="1" header="0.51200000000000001" footer="0.51200000000000001"/>
  <pageSetup paperSize="9" orientation="portrait" verticalDpi="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CC99FF"/>
  </sheetPr>
  <dimension ref="A1:B142"/>
  <sheetViews>
    <sheetView workbookViewId="0">
      <selection activeCell="B20" sqref="B20"/>
    </sheetView>
  </sheetViews>
  <sheetFormatPr defaultRowHeight="13.5"/>
  <cols>
    <col min="1" max="1" width="84.625" bestFit="1" customWidth="1"/>
  </cols>
  <sheetData>
    <row r="1" spans="1:2">
      <c r="A1" t="s">
        <v>242</v>
      </c>
    </row>
    <row r="2" spans="1:2" ht="14.25" thickBot="1">
      <c r="A2" s="33" t="s">
        <v>256</v>
      </c>
      <c r="B2" s="33" t="s">
        <v>257</v>
      </c>
    </row>
    <row r="3" spans="1:2" ht="14.25" thickTop="1">
      <c r="A3" s="28" t="s">
        <v>258</v>
      </c>
      <c r="B3" s="29" t="s">
        <v>259</v>
      </c>
    </row>
    <row r="4" spans="1:2">
      <c r="A4" s="28" t="s">
        <v>260</v>
      </c>
      <c r="B4" s="29" t="s">
        <v>261</v>
      </c>
    </row>
    <row r="5" spans="1:2">
      <c r="A5" s="28" t="s">
        <v>262</v>
      </c>
      <c r="B5" s="29" t="s">
        <v>263</v>
      </c>
    </row>
    <row r="6" spans="1:2">
      <c r="A6" s="28" t="s">
        <v>264</v>
      </c>
      <c r="B6" s="29" t="s">
        <v>265</v>
      </c>
    </row>
    <row r="7" spans="1:2">
      <c r="A7" s="28" t="s">
        <v>266</v>
      </c>
      <c r="B7" s="29" t="s">
        <v>267</v>
      </c>
    </row>
    <row r="8" spans="1:2">
      <c r="A8" s="26" t="s">
        <v>268</v>
      </c>
      <c r="B8" s="29" t="s">
        <v>269</v>
      </c>
    </row>
    <row r="9" spans="1:2">
      <c r="A9" s="26" t="s">
        <v>270</v>
      </c>
      <c r="B9" s="27" t="s">
        <v>271</v>
      </c>
    </row>
    <row r="10" spans="1:2">
      <c r="A10" s="26" t="s">
        <v>272</v>
      </c>
      <c r="B10" s="27" t="s">
        <v>273</v>
      </c>
    </row>
    <row r="11" spans="1:2">
      <c r="A11" s="26" t="s">
        <v>274</v>
      </c>
      <c r="B11" s="27" t="s">
        <v>275</v>
      </c>
    </row>
    <row r="12" spans="1:2">
      <c r="A12" s="28" t="s">
        <v>276</v>
      </c>
      <c r="B12" s="29" t="s">
        <v>277</v>
      </c>
    </row>
    <row r="13" spans="1:2">
      <c r="A13" s="28" t="s">
        <v>278</v>
      </c>
      <c r="B13" s="29" t="s">
        <v>279</v>
      </c>
    </row>
    <row r="14" spans="1:2">
      <c r="A14" s="28" t="s">
        <v>280</v>
      </c>
      <c r="B14" s="29" t="s">
        <v>281</v>
      </c>
    </row>
    <row r="15" spans="1:2">
      <c r="A15" s="28" t="s">
        <v>282</v>
      </c>
      <c r="B15" s="29" t="s">
        <v>283</v>
      </c>
    </row>
    <row r="16" spans="1:2">
      <c r="A16" s="28" t="s">
        <v>284</v>
      </c>
      <c r="B16" s="29" t="s">
        <v>285</v>
      </c>
    </row>
    <row r="17" spans="1:2">
      <c r="A17" s="28" t="s">
        <v>286</v>
      </c>
      <c r="B17" s="29" t="s">
        <v>287</v>
      </c>
    </row>
    <row r="18" spans="1:2">
      <c r="A18" s="28" t="s">
        <v>288</v>
      </c>
      <c r="B18" s="29" t="s">
        <v>289</v>
      </c>
    </row>
    <row r="19" spans="1:2">
      <c r="A19" s="28" t="s">
        <v>290</v>
      </c>
      <c r="B19" s="29" t="s">
        <v>291</v>
      </c>
    </row>
    <row r="20" spans="1:2">
      <c r="A20" s="28" t="s">
        <v>292</v>
      </c>
      <c r="B20" s="29" t="s">
        <v>293</v>
      </c>
    </row>
    <row r="21" spans="1:2">
      <c r="A21" s="28" t="s">
        <v>294</v>
      </c>
      <c r="B21" s="29" t="s">
        <v>295</v>
      </c>
    </row>
    <row r="22" spans="1:2">
      <c r="A22" s="28" t="s">
        <v>296</v>
      </c>
      <c r="B22" s="29" t="s">
        <v>297</v>
      </c>
    </row>
    <row r="23" spans="1:2">
      <c r="A23" s="28" t="s">
        <v>298</v>
      </c>
      <c r="B23" s="29" t="s">
        <v>299</v>
      </c>
    </row>
    <row r="24" spans="1:2">
      <c r="A24" s="28" t="s">
        <v>300</v>
      </c>
      <c r="B24" s="29" t="s">
        <v>301</v>
      </c>
    </row>
    <row r="25" spans="1:2">
      <c r="A25" s="28" t="s">
        <v>302</v>
      </c>
      <c r="B25" s="29" t="s">
        <v>303</v>
      </c>
    </row>
    <row r="26" spans="1:2">
      <c r="A26" s="28" t="s">
        <v>304</v>
      </c>
      <c r="B26" s="29" t="s">
        <v>305</v>
      </c>
    </row>
    <row r="27" spans="1:2">
      <c r="A27" s="28" t="s">
        <v>306</v>
      </c>
      <c r="B27" s="29" t="s">
        <v>307</v>
      </c>
    </row>
    <row r="28" spans="1:2">
      <c r="A28" s="28" t="s">
        <v>308</v>
      </c>
      <c r="B28" s="29" t="s">
        <v>309</v>
      </c>
    </row>
    <row r="29" spans="1:2">
      <c r="A29" s="28" t="s">
        <v>310</v>
      </c>
      <c r="B29" s="29" t="s">
        <v>311</v>
      </c>
    </row>
    <row r="30" spans="1:2">
      <c r="A30" s="28" t="s">
        <v>312</v>
      </c>
      <c r="B30" s="29" t="s">
        <v>313</v>
      </c>
    </row>
    <row r="31" spans="1:2">
      <c r="A31" s="28" t="s">
        <v>314</v>
      </c>
      <c r="B31" s="29" t="s">
        <v>315</v>
      </c>
    </row>
    <row r="32" spans="1:2">
      <c r="A32" s="28" t="s">
        <v>316</v>
      </c>
      <c r="B32" s="29" t="s">
        <v>317</v>
      </c>
    </row>
    <row r="33" spans="1:2">
      <c r="A33" s="28" t="s">
        <v>318</v>
      </c>
      <c r="B33" s="29" t="s">
        <v>319</v>
      </c>
    </row>
    <row r="34" spans="1:2">
      <c r="A34" s="28" t="s">
        <v>320</v>
      </c>
      <c r="B34" s="29" t="s">
        <v>321</v>
      </c>
    </row>
    <row r="35" spans="1:2">
      <c r="A35" s="28" t="s">
        <v>322</v>
      </c>
      <c r="B35" s="29" t="s">
        <v>323</v>
      </c>
    </row>
    <row r="36" spans="1:2">
      <c r="A36" s="28" t="s">
        <v>324</v>
      </c>
      <c r="B36" s="29" t="s">
        <v>325</v>
      </c>
    </row>
    <row r="37" spans="1:2">
      <c r="A37" s="28" t="s">
        <v>326</v>
      </c>
      <c r="B37" s="29" t="s">
        <v>327</v>
      </c>
    </row>
    <row r="38" spans="1:2">
      <c r="A38" s="28" t="s">
        <v>328</v>
      </c>
      <c r="B38" s="29" t="s">
        <v>329</v>
      </c>
    </row>
    <row r="39" spans="1:2">
      <c r="A39" s="28" t="s">
        <v>330</v>
      </c>
      <c r="B39" s="29" t="s">
        <v>331</v>
      </c>
    </row>
    <row r="40" spans="1:2">
      <c r="A40" s="28" t="s">
        <v>332</v>
      </c>
      <c r="B40" s="29" t="s">
        <v>333</v>
      </c>
    </row>
    <row r="41" spans="1:2">
      <c r="A41" s="28" t="s">
        <v>334</v>
      </c>
      <c r="B41" s="29" t="s">
        <v>335</v>
      </c>
    </row>
    <row r="42" spans="1:2">
      <c r="A42" s="28" t="s">
        <v>336</v>
      </c>
      <c r="B42" s="29" t="s">
        <v>337</v>
      </c>
    </row>
    <row r="43" spans="1:2">
      <c r="A43" s="28" t="s">
        <v>338</v>
      </c>
      <c r="B43" s="29" t="s">
        <v>339</v>
      </c>
    </row>
    <row r="44" spans="1:2">
      <c r="A44" s="28" t="s">
        <v>340</v>
      </c>
      <c r="B44" s="29" t="s">
        <v>341</v>
      </c>
    </row>
    <row r="45" spans="1:2">
      <c r="A45" s="28" t="s">
        <v>342</v>
      </c>
      <c r="B45" s="29" t="s">
        <v>343</v>
      </c>
    </row>
    <row r="46" spans="1:2">
      <c r="A46" s="28" t="s">
        <v>344</v>
      </c>
      <c r="B46" s="29" t="s">
        <v>345</v>
      </c>
    </row>
    <row r="47" spans="1:2">
      <c r="A47" s="28" t="s">
        <v>346</v>
      </c>
      <c r="B47" s="29" t="s">
        <v>347</v>
      </c>
    </row>
    <row r="48" spans="1:2">
      <c r="A48" s="28" t="s">
        <v>348</v>
      </c>
      <c r="B48" s="29" t="s">
        <v>349</v>
      </c>
    </row>
    <row r="49" spans="1:2">
      <c r="A49" s="28" t="s">
        <v>350</v>
      </c>
      <c r="B49" s="29" t="s">
        <v>351</v>
      </c>
    </row>
    <row r="50" spans="1:2">
      <c r="A50" s="28" t="s">
        <v>352</v>
      </c>
      <c r="B50" s="29" t="s">
        <v>353</v>
      </c>
    </row>
    <row r="51" spans="1:2">
      <c r="A51" s="28" t="s">
        <v>354</v>
      </c>
      <c r="B51" s="29" t="s">
        <v>355</v>
      </c>
    </row>
    <row r="52" spans="1:2">
      <c r="A52" s="28" t="s">
        <v>356</v>
      </c>
      <c r="B52" s="29" t="s">
        <v>357</v>
      </c>
    </row>
    <row r="53" spans="1:2">
      <c r="A53" s="28" t="s">
        <v>358</v>
      </c>
      <c r="B53" s="29" t="s">
        <v>359</v>
      </c>
    </row>
    <row r="54" spans="1:2">
      <c r="A54" s="28" t="s">
        <v>360</v>
      </c>
      <c r="B54" s="29" t="s">
        <v>361</v>
      </c>
    </row>
    <row r="55" spans="1:2">
      <c r="A55" s="28" t="s">
        <v>362</v>
      </c>
      <c r="B55" s="29" t="s">
        <v>363</v>
      </c>
    </row>
    <row r="56" spans="1:2">
      <c r="A56" s="28" t="s">
        <v>364</v>
      </c>
      <c r="B56" s="29" t="s">
        <v>365</v>
      </c>
    </row>
    <row r="57" spans="1:2">
      <c r="A57" s="28" t="s">
        <v>366</v>
      </c>
      <c r="B57" s="29" t="s">
        <v>367</v>
      </c>
    </row>
    <row r="58" spans="1:2">
      <c r="A58" s="28" t="s">
        <v>368</v>
      </c>
      <c r="B58" s="29" t="s">
        <v>369</v>
      </c>
    </row>
    <row r="59" spans="1:2">
      <c r="A59" s="28" t="s">
        <v>370</v>
      </c>
      <c r="B59" s="29" t="s">
        <v>371</v>
      </c>
    </row>
    <row r="60" spans="1:2">
      <c r="A60" s="28" t="s">
        <v>372</v>
      </c>
      <c r="B60" s="29" t="s">
        <v>373</v>
      </c>
    </row>
    <row r="61" spans="1:2">
      <c r="A61" s="28" t="s">
        <v>374</v>
      </c>
      <c r="B61" s="29" t="s">
        <v>375</v>
      </c>
    </row>
    <row r="62" spans="1:2">
      <c r="A62" s="28" t="s">
        <v>376</v>
      </c>
      <c r="B62" s="29" t="s">
        <v>377</v>
      </c>
    </row>
    <row r="63" spans="1:2">
      <c r="A63" s="28" t="s">
        <v>378</v>
      </c>
      <c r="B63" s="29" t="s">
        <v>379</v>
      </c>
    </row>
    <row r="64" spans="1:2">
      <c r="A64" s="28" t="s">
        <v>380</v>
      </c>
      <c r="B64" s="29" t="s">
        <v>381</v>
      </c>
    </row>
    <row r="65" spans="1:2">
      <c r="A65" s="28" t="s">
        <v>382</v>
      </c>
      <c r="B65" s="29" t="s">
        <v>383</v>
      </c>
    </row>
    <row r="66" spans="1:2">
      <c r="A66" s="28" t="s">
        <v>384</v>
      </c>
      <c r="B66" s="29" t="s">
        <v>385</v>
      </c>
    </row>
    <row r="67" spans="1:2">
      <c r="A67" s="28" t="s">
        <v>386</v>
      </c>
      <c r="B67" s="29" t="s">
        <v>387</v>
      </c>
    </row>
    <row r="68" spans="1:2">
      <c r="A68" s="28" t="s">
        <v>388</v>
      </c>
      <c r="B68" s="29" t="s">
        <v>389</v>
      </c>
    </row>
    <row r="69" spans="1:2">
      <c r="A69" s="28" t="s">
        <v>390</v>
      </c>
      <c r="B69" s="29" t="s">
        <v>391</v>
      </c>
    </row>
    <row r="70" spans="1:2">
      <c r="A70" s="28" t="s">
        <v>392</v>
      </c>
      <c r="B70" s="29" t="s">
        <v>393</v>
      </c>
    </row>
    <row r="71" spans="1:2">
      <c r="A71" s="28" t="s">
        <v>394</v>
      </c>
      <c r="B71" s="29" t="s">
        <v>395</v>
      </c>
    </row>
    <row r="72" spans="1:2">
      <c r="A72" s="28" t="s">
        <v>396</v>
      </c>
      <c r="B72" s="29" t="s">
        <v>397</v>
      </c>
    </row>
    <row r="73" spans="1:2">
      <c r="A73" s="28" t="s">
        <v>398</v>
      </c>
      <c r="B73" s="29" t="s">
        <v>399</v>
      </c>
    </row>
    <row r="74" spans="1:2">
      <c r="A74" s="28" t="s">
        <v>400</v>
      </c>
      <c r="B74" s="29" t="s">
        <v>401</v>
      </c>
    </row>
    <row r="75" spans="1:2">
      <c r="A75" s="28" t="s">
        <v>402</v>
      </c>
      <c r="B75" s="29" t="s">
        <v>403</v>
      </c>
    </row>
    <row r="76" spans="1:2">
      <c r="A76" s="28" t="s">
        <v>404</v>
      </c>
      <c r="B76" s="29" t="s">
        <v>405</v>
      </c>
    </row>
    <row r="77" spans="1:2">
      <c r="A77" s="28" t="s">
        <v>406</v>
      </c>
      <c r="B77" s="29" t="s">
        <v>407</v>
      </c>
    </row>
    <row r="78" spans="1:2">
      <c r="A78" s="28" t="s">
        <v>408</v>
      </c>
      <c r="B78" s="29" t="s">
        <v>409</v>
      </c>
    </row>
    <row r="79" spans="1:2">
      <c r="A79" s="28" t="s">
        <v>410</v>
      </c>
      <c r="B79" s="29" t="s">
        <v>411</v>
      </c>
    </row>
    <row r="80" spans="1:2">
      <c r="A80" s="28" t="s">
        <v>412</v>
      </c>
      <c r="B80" s="29" t="s">
        <v>413</v>
      </c>
    </row>
    <row r="81" spans="1:2">
      <c r="A81" s="28" t="s">
        <v>414</v>
      </c>
      <c r="B81" s="29" t="s">
        <v>415</v>
      </c>
    </row>
    <row r="82" spans="1:2">
      <c r="A82" s="28" t="s">
        <v>416</v>
      </c>
      <c r="B82" s="29" t="s">
        <v>417</v>
      </c>
    </row>
    <row r="83" spans="1:2">
      <c r="A83" s="28" t="s">
        <v>418</v>
      </c>
      <c r="B83" s="29" t="s">
        <v>419</v>
      </c>
    </row>
    <row r="84" spans="1:2">
      <c r="A84" s="28" t="s">
        <v>420</v>
      </c>
      <c r="B84" s="29" t="s">
        <v>421</v>
      </c>
    </row>
    <row r="85" spans="1:2">
      <c r="A85" s="28" t="s">
        <v>422</v>
      </c>
      <c r="B85" s="29" t="s">
        <v>423</v>
      </c>
    </row>
    <row r="86" spans="1:2">
      <c r="A86" s="28" t="s">
        <v>424</v>
      </c>
      <c r="B86" s="29" t="s">
        <v>425</v>
      </c>
    </row>
    <row r="87" spans="1:2">
      <c r="A87" s="28" t="s">
        <v>426</v>
      </c>
      <c r="B87" s="29" t="s">
        <v>427</v>
      </c>
    </row>
    <row r="88" spans="1:2">
      <c r="A88" s="28" t="s">
        <v>428</v>
      </c>
      <c r="B88" s="29" t="s">
        <v>429</v>
      </c>
    </row>
    <row r="89" spans="1:2">
      <c r="A89" s="28" t="s">
        <v>430</v>
      </c>
      <c r="B89" s="29" t="s">
        <v>431</v>
      </c>
    </row>
    <row r="90" spans="1:2">
      <c r="A90" s="28" t="s">
        <v>432</v>
      </c>
      <c r="B90" s="29" t="s">
        <v>433</v>
      </c>
    </row>
    <row r="91" spans="1:2">
      <c r="A91" s="28" t="s">
        <v>434</v>
      </c>
      <c r="B91" s="29" t="s">
        <v>435</v>
      </c>
    </row>
    <row r="92" spans="1:2">
      <c r="A92" s="28" t="s">
        <v>436</v>
      </c>
      <c r="B92" s="29" t="s">
        <v>437</v>
      </c>
    </row>
    <row r="93" spans="1:2">
      <c r="A93" s="28" t="s">
        <v>438</v>
      </c>
      <c r="B93" s="29" t="s">
        <v>439</v>
      </c>
    </row>
    <row r="94" spans="1:2">
      <c r="A94" s="28" t="s">
        <v>440</v>
      </c>
      <c r="B94" s="29" t="s">
        <v>441</v>
      </c>
    </row>
    <row r="95" spans="1:2">
      <c r="A95" s="28" t="s">
        <v>442</v>
      </c>
      <c r="B95" s="29" t="s">
        <v>443</v>
      </c>
    </row>
    <row r="96" spans="1:2">
      <c r="A96" s="28" t="s">
        <v>444</v>
      </c>
      <c r="B96" s="29" t="s">
        <v>445</v>
      </c>
    </row>
    <row r="97" spans="1:2">
      <c r="A97" s="28" t="s">
        <v>446</v>
      </c>
      <c r="B97" s="29" t="s">
        <v>447</v>
      </c>
    </row>
    <row r="98" spans="1:2">
      <c r="A98" s="28" t="s">
        <v>448</v>
      </c>
      <c r="B98" s="29" t="s">
        <v>449</v>
      </c>
    </row>
    <row r="99" spans="1:2">
      <c r="A99" s="28" t="s">
        <v>450</v>
      </c>
      <c r="B99" s="29" t="s">
        <v>451</v>
      </c>
    </row>
    <row r="100" spans="1:2">
      <c r="A100" s="28" t="s">
        <v>452</v>
      </c>
      <c r="B100" s="29" t="s">
        <v>453</v>
      </c>
    </row>
    <row r="101" spans="1:2">
      <c r="A101" s="28" t="s">
        <v>454</v>
      </c>
      <c r="B101" s="29" t="s">
        <v>455</v>
      </c>
    </row>
    <row r="102" spans="1:2">
      <c r="A102" s="28" t="s">
        <v>456</v>
      </c>
      <c r="B102" s="29" t="s">
        <v>457</v>
      </c>
    </row>
    <row r="103" spans="1:2">
      <c r="A103" s="28" t="s">
        <v>458</v>
      </c>
      <c r="B103" s="29" t="s">
        <v>459</v>
      </c>
    </row>
    <row r="104" spans="1:2">
      <c r="A104" s="28" t="s">
        <v>460</v>
      </c>
      <c r="B104" s="29" t="s">
        <v>461</v>
      </c>
    </row>
    <row r="105" spans="1:2">
      <c r="A105" s="28" t="s">
        <v>462</v>
      </c>
      <c r="B105" s="29" t="s">
        <v>463</v>
      </c>
    </row>
    <row r="106" spans="1:2">
      <c r="A106" s="28" t="s">
        <v>464</v>
      </c>
      <c r="B106" s="29" t="s">
        <v>465</v>
      </c>
    </row>
    <row r="107" spans="1:2">
      <c r="A107" s="28" t="s">
        <v>466</v>
      </c>
      <c r="B107" s="29" t="s">
        <v>467</v>
      </c>
    </row>
    <row r="108" spans="1:2">
      <c r="A108" s="28" t="s">
        <v>468</v>
      </c>
      <c r="B108" s="29" t="s">
        <v>469</v>
      </c>
    </row>
    <row r="109" spans="1:2">
      <c r="A109" s="28" t="s">
        <v>470</v>
      </c>
      <c r="B109" s="29" t="s">
        <v>471</v>
      </c>
    </row>
    <row r="110" spans="1:2">
      <c r="A110" s="28" t="s">
        <v>472</v>
      </c>
      <c r="B110" s="29" t="s">
        <v>473</v>
      </c>
    </row>
    <row r="111" spans="1:2">
      <c r="A111" s="28" t="s">
        <v>474</v>
      </c>
      <c r="B111" s="29" t="s">
        <v>475</v>
      </c>
    </row>
    <row r="112" spans="1:2">
      <c r="A112" s="28" t="s">
        <v>476</v>
      </c>
      <c r="B112" s="29" t="s">
        <v>477</v>
      </c>
    </row>
    <row r="113" spans="1:2">
      <c r="A113" s="28" t="s">
        <v>478</v>
      </c>
      <c r="B113" s="29" t="s">
        <v>479</v>
      </c>
    </row>
    <row r="114" spans="1:2">
      <c r="A114" s="28" t="s">
        <v>480</v>
      </c>
      <c r="B114" s="29" t="s">
        <v>481</v>
      </c>
    </row>
    <row r="115" spans="1:2">
      <c r="A115" s="28" t="s">
        <v>482</v>
      </c>
      <c r="B115" s="29" t="s">
        <v>483</v>
      </c>
    </row>
    <row r="116" spans="1:2">
      <c r="A116" s="28" t="s">
        <v>484</v>
      </c>
      <c r="B116" s="29" t="s">
        <v>485</v>
      </c>
    </row>
    <row r="117" spans="1:2">
      <c r="A117" s="28" t="s">
        <v>486</v>
      </c>
      <c r="B117" s="29" t="s">
        <v>487</v>
      </c>
    </row>
    <row r="118" spans="1:2">
      <c r="A118" s="28" t="s">
        <v>488</v>
      </c>
      <c r="B118" s="29" t="s">
        <v>489</v>
      </c>
    </row>
    <row r="119" spans="1:2">
      <c r="A119" s="28" t="s">
        <v>490</v>
      </c>
      <c r="B119" s="29" t="s">
        <v>491</v>
      </c>
    </row>
    <row r="120" spans="1:2">
      <c r="A120" s="28" t="s">
        <v>492</v>
      </c>
      <c r="B120" s="29" t="s">
        <v>493</v>
      </c>
    </row>
    <row r="121" spans="1:2">
      <c r="A121" s="28" t="s">
        <v>494</v>
      </c>
      <c r="B121" s="29" t="s">
        <v>495</v>
      </c>
    </row>
    <row r="122" spans="1:2">
      <c r="A122" s="28" t="s">
        <v>496</v>
      </c>
      <c r="B122" s="29" t="s">
        <v>497</v>
      </c>
    </row>
    <row r="123" spans="1:2">
      <c r="A123" s="28" t="s">
        <v>498</v>
      </c>
      <c r="B123" s="29" t="s">
        <v>499</v>
      </c>
    </row>
    <row r="124" spans="1:2">
      <c r="A124" s="28" t="s">
        <v>500</v>
      </c>
      <c r="B124" s="29" t="s">
        <v>501</v>
      </c>
    </row>
    <row r="125" spans="1:2">
      <c r="A125" s="28" t="s">
        <v>502</v>
      </c>
      <c r="B125" s="29" t="s">
        <v>503</v>
      </c>
    </row>
    <row r="126" spans="1:2">
      <c r="A126" s="28" t="s">
        <v>504</v>
      </c>
      <c r="B126" s="29" t="s">
        <v>505</v>
      </c>
    </row>
    <row r="127" spans="1:2">
      <c r="A127" s="28" t="s">
        <v>506</v>
      </c>
      <c r="B127" s="29" t="s">
        <v>507</v>
      </c>
    </row>
    <row r="128" spans="1:2">
      <c r="A128" s="28" t="s">
        <v>508</v>
      </c>
      <c r="B128" s="29" t="s">
        <v>509</v>
      </c>
    </row>
    <row r="129" spans="1:2">
      <c r="A129" s="28" t="s">
        <v>510</v>
      </c>
      <c r="B129" s="29" t="s">
        <v>511</v>
      </c>
    </row>
    <row r="130" spans="1:2">
      <c r="A130" s="28" t="s">
        <v>512</v>
      </c>
      <c r="B130" s="29" t="s">
        <v>513</v>
      </c>
    </row>
    <row r="131" spans="1:2">
      <c r="A131" s="28" t="s">
        <v>514</v>
      </c>
      <c r="B131" s="29" t="s">
        <v>515</v>
      </c>
    </row>
    <row r="132" spans="1:2">
      <c r="A132" s="28" t="s">
        <v>516</v>
      </c>
      <c r="B132" s="29" t="s">
        <v>517</v>
      </c>
    </row>
    <row r="133" spans="1:2">
      <c r="A133" s="28" t="s">
        <v>518</v>
      </c>
      <c r="B133" s="29" t="s">
        <v>519</v>
      </c>
    </row>
    <row r="134" spans="1:2">
      <c r="A134" s="28" t="s">
        <v>520</v>
      </c>
      <c r="B134" s="29" t="s">
        <v>521</v>
      </c>
    </row>
    <row r="135" spans="1:2">
      <c r="A135" s="28" t="s">
        <v>522</v>
      </c>
      <c r="B135" s="29" t="s">
        <v>523</v>
      </c>
    </row>
    <row r="136" spans="1:2">
      <c r="A136" s="28" t="s">
        <v>524</v>
      </c>
      <c r="B136" s="29" t="s">
        <v>525</v>
      </c>
    </row>
    <row r="137" spans="1:2">
      <c r="A137" s="28" t="s">
        <v>526</v>
      </c>
      <c r="B137" s="29" t="s">
        <v>527</v>
      </c>
    </row>
    <row r="138" spans="1:2">
      <c r="A138" s="28" t="s">
        <v>528</v>
      </c>
      <c r="B138" s="29" t="s">
        <v>529</v>
      </c>
    </row>
    <row r="139" spans="1:2">
      <c r="A139" s="28" t="s">
        <v>530</v>
      </c>
      <c r="B139" s="29" t="s">
        <v>531</v>
      </c>
    </row>
    <row r="140" spans="1:2">
      <c r="A140" s="28" t="s">
        <v>532</v>
      </c>
      <c r="B140" s="29" t="s">
        <v>533</v>
      </c>
    </row>
    <row r="141" spans="1:2">
      <c r="A141" s="28" t="s">
        <v>534</v>
      </c>
      <c r="B141" s="29" t="s">
        <v>535</v>
      </c>
    </row>
    <row r="142" spans="1:2">
      <c r="A142" s="37" t="s">
        <v>536</v>
      </c>
      <c r="B142" s="38" t="s">
        <v>537</v>
      </c>
    </row>
  </sheetData>
  <phoneticPr fontId="1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99FF"/>
  </sheetPr>
  <dimension ref="A1:C212"/>
  <sheetViews>
    <sheetView workbookViewId="0"/>
  </sheetViews>
  <sheetFormatPr defaultColWidth="9" defaultRowHeight="15"/>
  <cols>
    <col min="1" max="1" width="16.625" style="193" bestFit="1" customWidth="1"/>
    <col min="2" max="2" width="14.5" style="193" customWidth="1"/>
    <col min="3" max="16384" width="9" style="193"/>
  </cols>
  <sheetData>
    <row r="1" spans="1:3" customFormat="1" ht="13.5">
      <c r="A1" t="s">
        <v>217</v>
      </c>
    </row>
    <row r="2" spans="1:3" ht="15.75" thickBot="1">
      <c r="A2" s="222" t="s">
        <v>909</v>
      </c>
      <c r="B2" s="221" t="s">
        <v>652</v>
      </c>
      <c r="C2" s="221" t="s">
        <v>653</v>
      </c>
    </row>
    <row r="3" spans="1:3" ht="15.75" thickTop="1">
      <c r="A3" s="223" t="s">
        <v>1043</v>
      </c>
      <c r="B3" s="195" t="s">
        <v>654</v>
      </c>
      <c r="C3" s="195" t="s">
        <v>654</v>
      </c>
    </row>
    <row r="4" spans="1:3">
      <c r="A4" s="194" t="s">
        <v>948</v>
      </c>
      <c r="B4" s="194" t="s">
        <v>655</v>
      </c>
      <c r="C4" s="194" t="s">
        <v>655</v>
      </c>
    </row>
    <row r="5" spans="1:3">
      <c r="A5" s="194" t="s">
        <v>911</v>
      </c>
      <c r="B5" s="194" t="s">
        <v>656</v>
      </c>
      <c r="C5" s="194" t="s">
        <v>656</v>
      </c>
    </row>
    <row r="6" spans="1:3">
      <c r="A6" s="194" t="s">
        <v>912</v>
      </c>
      <c r="B6" s="194" t="s">
        <v>657</v>
      </c>
      <c r="C6" s="194" t="s">
        <v>657</v>
      </c>
    </row>
    <row r="7" spans="1:3">
      <c r="A7" s="194" t="s">
        <v>1002</v>
      </c>
      <c r="B7" s="194" t="s">
        <v>658</v>
      </c>
      <c r="C7" s="194" t="s">
        <v>658</v>
      </c>
    </row>
    <row r="8" spans="1:3">
      <c r="A8" s="194" t="s">
        <v>962</v>
      </c>
      <c r="B8" s="194" t="s">
        <v>659</v>
      </c>
      <c r="C8" s="194" t="s">
        <v>659</v>
      </c>
    </row>
    <row r="9" spans="1:3">
      <c r="A9" s="194" t="s">
        <v>1108</v>
      </c>
      <c r="B9" s="194" t="s">
        <v>660</v>
      </c>
      <c r="C9" s="194" t="s">
        <v>660</v>
      </c>
    </row>
    <row r="10" spans="1:3">
      <c r="A10" s="194" t="s">
        <v>996</v>
      </c>
      <c r="B10" s="194" t="s">
        <v>661</v>
      </c>
      <c r="C10" s="194" t="s">
        <v>661</v>
      </c>
    </row>
    <row r="11" spans="1:3">
      <c r="A11" s="194" t="s">
        <v>1035</v>
      </c>
      <c r="B11" s="194" t="s">
        <v>662</v>
      </c>
      <c r="C11" s="194" t="s">
        <v>662</v>
      </c>
    </row>
    <row r="12" spans="1:3">
      <c r="A12" s="194" t="s">
        <v>997</v>
      </c>
      <c r="B12" s="194" t="s">
        <v>663</v>
      </c>
      <c r="C12" s="194" t="s">
        <v>663</v>
      </c>
    </row>
    <row r="13" spans="1:3">
      <c r="A13" s="194" t="s">
        <v>913</v>
      </c>
      <c r="B13" s="194" t="s">
        <v>560</v>
      </c>
      <c r="C13" s="194" t="s">
        <v>560</v>
      </c>
    </row>
    <row r="14" spans="1:3">
      <c r="A14" s="194" t="s">
        <v>1080</v>
      </c>
      <c r="B14" s="194" t="s">
        <v>664</v>
      </c>
      <c r="C14" s="194" t="s">
        <v>664</v>
      </c>
    </row>
    <row r="15" spans="1:3">
      <c r="A15" s="194" t="s">
        <v>915</v>
      </c>
      <c r="B15" s="194" t="s">
        <v>665</v>
      </c>
      <c r="C15" s="194" t="s">
        <v>665</v>
      </c>
    </row>
    <row r="16" spans="1:3">
      <c r="A16" s="194" t="s">
        <v>914</v>
      </c>
      <c r="B16" s="194" t="s">
        <v>666</v>
      </c>
      <c r="C16" s="194" t="s">
        <v>666</v>
      </c>
    </row>
    <row r="17" spans="1:3">
      <c r="A17" s="194" t="s">
        <v>1023</v>
      </c>
      <c r="B17" s="194" t="s">
        <v>667</v>
      </c>
      <c r="C17" s="194" t="s">
        <v>667</v>
      </c>
    </row>
    <row r="18" spans="1:3">
      <c r="A18" s="194" t="s">
        <v>1024</v>
      </c>
      <c r="B18" s="194" t="s">
        <v>668</v>
      </c>
      <c r="C18" s="194" t="s">
        <v>668</v>
      </c>
    </row>
    <row r="19" spans="1:3">
      <c r="A19" s="194" t="s">
        <v>935</v>
      </c>
      <c r="B19" s="194" t="s">
        <v>669</v>
      </c>
      <c r="C19" s="194" t="s">
        <v>669</v>
      </c>
    </row>
    <row r="20" spans="1:3">
      <c r="A20" s="194" t="s">
        <v>952</v>
      </c>
      <c r="B20" s="194" t="s">
        <v>670</v>
      </c>
      <c r="C20" s="194" t="s">
        <v>670</v>
      </c>
    </row>
    <row r="21" spans="1:3">
      <c r="A21" s="194" t="s">
        <v>1098</v>
      </c>
      <c r="B21" s="194" t="s">
        <v>671</v>
      </c>
      <c r="C21" s="194" t="s">
        <v>671</v>
      </c>
    </row>
    <row r="22" spans="1:3">
      <c r="A22" s="194" t="s">
        <v>920</v>
      </c>
      <c r="B22" s="194" t="s">
        <v>672</v>
      </c>
      <c r="C22" s="194" t="s">
        <v>672</v>
      </c>
    </row>
    <row r="23" spans="1:3">
      <c r="A23" s="194" t="s">
        <v>1008</v>
      </c>
      <c r="B23" s="194" t="s">
        <v>673</v>
      </c>
      <c r="C23" s="194" t="s">
        <v>673</v>
      </c>
    </row>
    <row r="24" spans="1:3">
      <c r="A24" s="194" t="s">
        <v>942</v>
      </c>
      <c r="B24" s="194" t="s">
        <v>674</v>
      </c>
      <c r="C24" s="194" t="s">
        <v>674</v>
      </c>
    </row>
    <row r="25" spans="1:3">
      <c r="A25" s="194" t="s">
        <v>926</v>
      </c>
      <c r="B25" s="194" t="s">
        <v>675</v>
      </c>
      <c r="C25" s="194" t="s">
        <v>675</v>
      </c>
    </row>
    <row r="26" spans="1:3">
      <c r="A26" s="194" t="s">
        <v>921</v>
      </c>
      <c r="B26" s="194" t="s">
        <v>676</v>
      </c>
      <c r="C26" s="194" t="s">
        <v>676</v>
      </c>
    </row>
    <row r="27" spans="1:3">
      <c r="A27" s="194" t="s">
        <v>953</v>
      </c>
      <c r="B27" s="194" t="s">
        <v>677</v>
      </c>
      <c r="C27" s="194" t="s">
        <v>677</v>
      </c>
    </row>
    <row r="28" spans="1:3">
      <c r="A28" s="194" t="s">
        <v>925</v>
      </c>
      <c r="B28" s="194" t="s">
        <v>678</v>
      </c>
      <c r="C28" s="194" t="s">
        <v>678</v>
      </c>
    </row>
    <row r="29" spans="1:3">
      <c r="A29" s="194" t="s">
        <v>1059</v>
      </c>
      <c r="B29" s="194" t="s">
        <v>679</v>
      </c>
      <c r="C29" s="194" t="s">
        <v>679</v>
      </c>
    </row>
    <row r="30" spans="1:3">
      <c r="A30" s="194" t="s">
        <v>954</v>
      </c>
      <c r="B30" s="194" t="s">
        <v>680</v>
      </c>
      <c r="C30" s="194" t="s">
        <v>680</v>
      </c>
    </row>
    <row r="31" spans="1:3">
      <c r="A31" s="194" t="s">
        <v>1037</v>
      </c>
      <c r="B31" s="194" t="s">
        <v>681</v>
      </c>
      <c r="C31" s="194" t="s">
        <v>681</v>
      </c>
    </row>
    <row r="32" spans="1:3">
      <c r="A32" s="194" t="s">
        <v>1056</v>
      </c>
      <c r="B32" s="194" t="s">
        <v>682</v>
      </c>
      <c r="C32" s="194" t="s">
        <v>682</v>
      </c>
    </row>
    <row r="33" spans="1:3">
      <c r="A33" s="194" t="s">
        <v>919</v>
      </c>
      <c r="B33" s="194" t="s">
        <v>683</v>
      </c>
      <c r="C33" s="194" t="s">
        <v>683</v>
      </c>
    </row>
    <row r="34" spans="1:3">
      <c r="A34" s="194" t="s">
        <v>918</v>
      </c>
      <c r="B34" s="194" t="s">
        <v>684</v>
      </c>
      <c r="C34" s="194" t="s">
        <v>684</v>
      </c>
    </row>
    <row r="35" spans="1:3">
      <c r="A35" s="194" t="s">
        <v>1066</v>
      </c>
      <c r="B35" s="194" t="s">
        <v>685</v>
      </c>
      <c r="C35" s="194" t="s">
        <v>685</v>
      </c>
    </row>
    <row r="36" spans="1:3">
      <c r="A36" s="194" t="s">
        <v>955</v>
      </c>
      <c r="B36" s="194" t="s">
        <v>686</v>
      </c>
      <c r="C36" s="194" t="s">
        <v>686</v>
      </c>
    </row>
    <row r="37" spans="1:3">
      <c r="A37" s="194" t="s">
        <v>927</v>
      </c>
      <c r="B37" s="194" t="s">
        <v>687</v>
      </c>
      <c r="C37" s="194" t="s">
        <v>687</v>
      </c>
    </row>
    <row r="38" spans="1:3">
      <c r="A38" s="194" t="s">
        <v>1101</v>
      </c>
      <c r="B38" s="194" t="s">
        <v>688</v>
      </c>
      <c r="C38" s="194" t="s">
        <v>688</v>
      </c>
    </row>
    <row r="39" spans="1:3">
      <c r="A39" s="194" t="s">
        <v>1095</v>
      </c>
      <c r="B39" s="194" t="s">
        <v>563</v>
      </c>
      <c r="C39" s="194" t="s">
        <v>563</v>
      </c>
    </row>
    <row r="40" spans="1:3">
      <c r="A40" s="194" t="s">
        <v>1045</v>
      </c>
      <c r="B40" s="194" t="s">
        <v>561</v>
      </c>
      <c r="C40" s="194" t="s">
        <v>561</v>
      </c>
    </row>
    <row r="41" spans="1:3">
      <c r="A41" s="194" t="s">
        <v>1060</v>
      </c>
      <c r="B41" s="194" t="s">
        <v>691</v>
      </c>
      <c r="C41" s="194" t="s">
        <v>691</v>
      </c>
    </row>
    <row r="42" spans="1:3">
      <c r="A42" s="194" t="s">
        <v>1111</v>
      </c>
      <c r="B42" s="194" t="s">
        <v>791</v>
      </c>
      <c r="C42" s="194" t="s">
        <v>691</v>
      </c>
    </row>
    <row r="43" spans="1:3">
      <c r="A43" s="194" t="s">
        <v>1046</v>
      </c>
      <c r="B43" s="194" t="s">
        <v>692</v>
      </c>
      <c r="C43" s="194" t="s">
        <v>692</v>
      </c>
    </row>
    <row r="44" spans="1:3">
      <c r="A44" s="194" t="s">
        <v>937</v>
      </c>
      <c r="B44" s="194" t="s">
        <v>693</v>
      </c>
      <c r="C44" s="194" t="s">
        <v>693</v>
      </c>
    </row>
    <row r="45" spans="1:3">
      <c r="A45" s="194" t="s">
        <v>1078</v>
      </c>
      <c r="B45" s="194" t="s">
        <v>694</v>
      </c>
      <c r="C45" s="194" t="s">
        <v>694</v>
      </c>
    </row>
    <row r="46" spans="1:3">
      <c r="A46" s="194" t="s">
        <v>1050</v>
      </c>
      <c r="B46" s="194" t="s">
        <v>695</v>
      </c>
      <c r="C46" s="194" t="s">
        <v>695</v>
      </c>
    </row>
    <row r="47" spans="1:3">
      <c r="A47" s="194" t="s">
        <v>938</v>
      </c>
      <c r="B47" s="194" t="s">
        <v>696</v>
      </c>
      <c r="C47" s="194" t="s">
        <v>696</v>
      </c>
    </row>
    <row r="48" spans="1:3">
      <c r="A48" s="194" t="s">
        <v>964</v>
      </c>
      <c r="B48" s="194" t="s">
        <v>697</v>
      </c>
      <c r="C48" s="194" t="s">
        <v>697</v>
      </c>
    </row>
    <row r="49" spans="1:3">
      <c r="A49" s="194" t="s">
        <v>939</v>
      </c>
      <c r="B49" s="194" t="s">
        <v>698</v>
      </c>
      <c r="C49" s="194" t="s">
        <v>698</v>
      </c>
    </row>
    <row r="50" spans="1:3">
      <c r="A50" s="194" t="s">
        <v>989</v>
      </c>
      <c r="B50" s="194" t="s">
        <v>564</v>
      </c>
      <c r="C50" s="194" t="s">
        <v>564</v>
      </c>
    </row>
    <row r="51" spans="1:3">
      <c r="A51" s="194" t="s">
        <v>910</v>
      </c>
      <c r="B51" s="194" t="s">
        <v>700</v>
      </c>
      <c r="C51" s="194" t="s">
        <v>699</v>
      </c>
    </row>
    <row r="52" spans="1:3">
      <c r="A52" s="194" t="s">
        <v>975</v>
      </c>
      <c r="B52" s="194" t="s">
        <v>699</v>
      </c>
      <c r="C52" s="194" t="s">
        <v>699</v>
      </c>
    </row>
    <row r="53" spans="1:3">
      <c r="A53" s="194" t="s">
        <v>950</v>
      </c>
      <c r="B53" s="194" t="s">
        <v>701</v>
      </c>
      <c r="C53" s="194" t="s">
        <v>701</v>
      </c>
    </row>
    <row r="54" spans="1:3">
      <c r="A54" s="194" t="s">
        <v>941</v>
      </c>
      <c r="B54" s="194" t="s">
        <v>565</v>
      </c>
      <c r="C54" s="194" t="s">
        <v>565</v>
      </c>
    </row>
    <row r="55" spans="1:3">
      <c r="A55" s="194" t="s">
        <v>959</v>
      </c>
      <c r="B55" s="194" t="s">
        <v>702</v>
      </c>
      <c r="C55" s="194" t="s">
        <v>702</v>
      </c>
    </row>
    <row r="56" spans="1:3">
      <c r="A56" s="194" t="s">
        <v>943</v>
      </c>
      <c r="B56" s="194" t="s">
        <v>703</v>
      </c>
      <c r="C56" s="194" t="s">
        <v>703</v>
      </c>
    </row>
    <row r="57" spans="1:3">
      <c r="A57" s="194" t="s">
        <v>1091</v>
      </c>
      <c r="B57" s="194" t="s">
        <v>704</v>
      </c>
      <c r="C57" s="194" t="s">
        <v>704</v>
      </c>
    </row>
    <row r="58" spans="1:3">
      <c r="A58" s="194" t="s">
        <v>990</v>
      </c>
      <c r="B58" s="194" t="s">
        <v>705</v>
      </c>
      <c r="C58" s="194" t="s">
        <v>705</v>
      </c>
    </row>
    <row r="59" spans="1:3">
      <c r="A59" s="194" t="s">
        <v>1051</v>
      </c>
      <c r="B59" s="194" t="s">
        <v>566</v>
      </c>
      <c r="C59" s="194" t="s">
        <v>566</v>
      </c>
    </row>
    <row r="60" spans="1:3">
      <c r="A60" s="194" t="s">
        <v>1032</v>
      </c>
      <c r="B60" s="194" t="s">
        <v>706</v>
      </c>
      <c r="C60" s="194" t="s">
        <v>706</v>
      </c>
    </row>
    <row r="61" spans="1:3">
      <c r="A61" s="194" t="s">
        <v>1044</v>
      </c>
      <c r="B61" s="194" t="s">
        <v>707</v>
      </c>
      <c r="C61" s="194" t="s">
        <v>707</v>
      </c>
    </row>
    <row r="62" spans="1:3">
      <c r="A62" s="194" t="s">
        <v>922</v>
      </c>
      <c r="B62" s="194" t="s">
        <v>708</v>
      </c>
      <c r="C62" s="194" t="s">
        <v>708</v>
      </c>
    </row>
    <row r="63" spans="1:3">
      <c r="A63" s="194" t="s">
        <v>966</v>
      </c>
      <c r="B63" s="194" t="s">
        <v>709</v>
      </c>
      <c r="C63" s="194" t="s">
        <v>709</v>
      </c>
    </row>
    <row r="64" spans="1:3">
      <c r="A64" s="194" t="s">
        <v>968</v>
      </c>
      <c r="B64" s="194" t="s">
        <v>710</v>
      </c>
      <c r="C64" s="194" t="s">
        <v>710</v>
      </c>
    </row>
    <row r="65" spans="1:3">
      <c r="A65" s="194" t="s">
        <v>956</v>
      </c>
      <c r="B65" s="194" t="s">
        <v>711</v>
      </c>
      <c r="C65" s="194" t="s">
        <v>711</v>
      </c>
    </row>
    <row r="66" spans="1:3">
      <c r="A66" s="194" t="s">
        <v>967</v>
      </c>
      <c r="B66" s="194" t="s">
        <v>712</v>
      </c>
      <c r="C66" s="194" t="s">
        <v>712</v>
      </c>
    </row>
    <row r="67" spans="1:3">
      <c r="A67" s="194" t="s">
        <v>974</v>
      </c>
      <c r="B67" s="194" t="s">
        <v>713</v>
      </c>
      <c r="C67" s="194" t="s">
        <v>713</v>
      </c>
    </row>
    <row r="68" spans="1:3">
      <c r="A68" s="194" t="s">
        <v>1055</v>
      </c>
      <c r="B68" s="194" t="s">
        <v>714</v>
      </c>
      <c r="C68" s="194" t="s">
        <v>714</v>
      </c>
    </row>
    <row r="69" spans="1:3">
      <c r="A69" s="194" t="s">
        <v>999</v>
      </c>
      <c r="B69" s="194" t="s">
        <v>715</v>
      </c>
      <c r="C69" s="194" t="s">
        <v>715</v>
      </c>
    </row>
    <row r="70" spans="1:3">
      <c r="A70" s="194" t="s">
        <v>929</v>
      </c>
      <c r="B70" s="194" t="s">
        <v>716</v>
      </c>
      <c r="C70" s="194" t="s">
        <v>716</v>
      </c>
    </row>
    <row r="71" spans="1:3">
      <c r="A71" s="194" t="s">
        <v>930</v>
      </c>
      <c r="B71" s="194" t="s">
        <v>717</v>
      </c>
      <c r="C71" s="194" t="s">
        <v>717</v>
      </c>
    </row>
    <row r="72" spans="1:3">
      <c r="A72" s="194" t="s">
        <v>976</v>
      </c>
      <c r="B72" s="194" t="s">
        <v>718</v>
      </c>
      <c r="C72" s="194" t="s">
        <v>718</v>
      </c>
    </row>
    <row r="73" spans="1:3">
      <c r="A73" s="194" t="s">
        <v>940</v>
      </c>
      <c r="B73" s="194" t="s">
        <v>719</v>
      </c>
      <c r="C73" s="194" t="s">
        <v>719</v>
      </c>
    </row>
    <row r="74" spans="1:3">
      <c r="A74" s="194" t="s">
        <v>971</v>
      </c>
      <c r="B74" s="194" t="s">
        <v>720</v>
      </c>
      <c r="C74" s="194" t="s">
        <v>720</v>
      </c>
    </row>
    <row r="75" spans="1:3">
      <c r="A75" s="194" t="s">
        <v>961</v>
      </c>
      <c r="B75" s="194" t="s">
        <v>721</v>
      </c>
      <c r="C75" s="194" t="s">
        <v>721</v>
      </c>
    </row>
    <row r="76" spans="1:3">
      <c r="A76" s="194" t="s">
        <v>1057</v>
      </c>
      <c r="B76" s="194" t="s">
        <v>722</v>
      </c>
      <c r="C76" s="194" t="s">
        <v>722</v>
      </c>
    </row>
    <row r="77" spans="1:3">
      <c r="A77" s="194" t="s">
        <v>980</v>
      </c>
      <c r="B77" s="194" t="s">
        <v>723</v>
      </c>
      <c r="C77" s="194" t="s">
        <v>723</v>
      </c>
    </row>
    <row r="78" spans="1:3">
      <c r="A78" s="194" t="s">
        <v>981</v>
      </c>
      <c r="B78" s="194" t="s">
        <v>724</v>
      </c>
      <c r="C78" s="194" t="s">
        <v>724</v>
      </c>
    </row>
    <row r="79" spans="1:3">
      <c r="A79" s="194" t="s">
        <v>982</v>
      </c>
      <c r="B79" s="194" t="s">
        <v>725</v>
      </c>
      <c r="C79" s="194" t="s">
        <v>725</v>
      </c>
    </row>
    <row r="80" spans="1:3">
      <c r="A80" s="194" t="s">
        <v>1003</v>
      </c>
      <c r="B80" s="194" t="s">
        <v>726</v>
      </c>
      <c r="C80" s="194" t="s">
        <v>726</v>
      </c>
    </row>
    <row r="81" spans="1:3">
      <c r="A81" s="194" t="s">
        <v>993</v>
      </c>
      <c r="B81" s="194" t="s">
        <v>727</v>
      </c>
      <c r="C81" s="194" t="s">
        <v>727</v>
      </c>
    </row>
    <row r="82" spans="1:3">
      <c r="A82" s="194" t="s">
        <v>977</v>
      </c>
      <c r="B82" s="194" t="s">
        <v>728</v>
      </c>
      <c r="C82" s="194" t="s">
        <v>728</v>
      </c>
    </row>
    <row r="83" spans="1:3">
      <c r="A83" s="194" t="s">
        <v>969</v>
      </c>
      <c r="B83" s="194" t="s">
        <v>567</v>
      </c>
      <c r="C83" s="194" t="s">
        <v>567</v>
      </c>
    </row>
    <row r="84" spans="1:3">
      <c r="A84" s="194" t="s">
        <v>1075</v>
      </c>
      <c r="B84" s="194" t="s">
        <v>729</v>
      </c>
      <c r="C84" s="194" t="s">
        <v>729</v>
      </c>
    </row>
    <row r="85" spans="1:3">
      <c r="A85" s="194" t="s">
        <v>984</v>
      </c>
      <c r="B85" s="194" t="s">
        <v>730</v>
      </c>
      <c r="C85" s="194" t="s">
        <v>730</v>
      </c>
    </row>
    <row r="86" spans="1:3">
      <c r="A86" s="194" t="s">
        <v>1077</v>
      </c>
      <c r="B86" s="194" t="s">
        <v>731</v>
      </c>
      <c r="C86" s="194" t="s">
        <v>731</v>
      </c>
    </row>
    <row r="87" spans="1:3">
      <c r="A87" s="194" t="s">
        <v>1070</v>
      </c>
      <c r="B87" s="194" t="s">
        <v>732</v>
      </c>
      <c r="C87" s="194" t="s">
        <v>732</v>
      </c>
    </row>
    <row r="88" spans="1:3">
      <c r="A88" s="194" t="s">
        <v>944</v>
      </c>
      <c r="B88" s="194" t="s">
        <v>733</v>
      </c>
      <c r="C88" s="194" t="s">
        <v>733</v>
      </c>
    </row>
    <row r="89" spans="1:3">
      <c r="A89" s="194" t="s">
        <v>1061</v>
      </c>
      <c r="B89" s="194" t="s">
        <v>734</v>
      </c>
      <c r="C89" s="194" t="s">
        <v>734</v>
      </c>
    </row>
    <row r="90" spans="1:3">
      <c r="A90" s="194" t="s">
        <v>991</v>
      </c>
      <c r="B90" s="194" t="s">
        <v>735</v>
      </c>
      <c r="C90" s="194" t="s">
        <v>735</v>
      </c>
    </row>
    <row r="91" spans="1:3">
      <c r="A91" s="194" t="s">
        <v>1015</v>
      </c>
      <c r="B91" s="194" t="s">
        <v>736</v>
      </c>
      <c r="C91" s="194" t="s">
        <v>736</v>
      </c>
    </row>
    <row r="92" spans="1:3">
      <c r="A92" s="194" t="s">
        <v>985</v>
      </c>
      <c r="B92" s="194" t="s">
        <v>737</v>
      </c>
      <c r="C92" s="194" t="s">
        <v>737</v>
      </c>
    </row>
    <row r="93" spans="1:3">
      <c r="A93" s="194" t="s">
        <v>986</v>
      </c>
      <c r="B93" s="194" t="s">
        <v>738</v>
      </c>
      <c r="C93" s="194" t="s">
        <v>738</v>
      </c>
    </row>
    <row r="94" spans="1:3">
      <c r="A94" s="194" t="s">
        <v>1110</v>
      </c>
      <c r="B94" s="194" t="s">
        <v>739</v>
      </c>
      <c r="C94" s="194" t="s">
        <v>739</v>
      </c>
    </row>
    <row r="95" spans="1:3">
      <c r="A95" s="194" t="s">
        <v>1081</v>
      </c>
      <c r="B95" s="194" t="s">
        <v>740</v>
      </c>
      <c r="C95" s="194" t="s">
        <v>740</v>
      </c>
    </row>
    <row r="96" spans="1:3">
      <c r="A96" s="194" t="s">
        <v>1087</v>
      </c>
      <c r="B96" s="194" t="s">
        <v>741</v>
      </c>
      <c r="C96" s="194" t="s">
        <v>741</v>
      </c>
    </row>
    <row r="97" spans="1:3">
      <c r="A97" s="194" t="s">
        <v>1064</v>
      </c>
      <c r="B97" s="194" t="s">
        <v>742</v>
      </c>
      <c r="C97" s="194" t="s">
        <v>742</v>
      </c>
    </row>
    <row r="98" spans="1:3">
      <c r="A98" s="194" t="s">
        <v>934</v>
      </c>
      <c r="B98" s="194" t="s">
        <v>743</v>
      </c>
      <c r="C98" s="194" t="s">
        <v>743</v>
      </c>
    </row>
    <row r="99" spans="1:3">
      <c r="A99" s="194" t="s">
        <v>1029</v>
      </c>
      <c r="B99" s="194" t="s">
        <v>744</v>
      </c>
      <c r="C99" s="194" t="s">
        <v>744</v>
      </c>
    </row>
    <row r="100" spans="1:3">
      <c r="A100" s="194" t="s">
        <v>1076</v>
      </c>
      <c r="B100" s="194" t="s">
        <v>745</v>
      </c>
      <c r="C100" s="194" t="s">
        <v>745</v>
      </c>
    </row>
    <row r="101" spans="1:3">
      <c r="A101" s="194" t="s">
        <v>945</v>
      </c>
      <c r="B101" s="194" t="s">
        <v>746</v>
      </c>
      <c r="C101" s="194" t="s">
        <v>746</v>
      </c>
    </row>
    <row r="102" spans="1:3">
      <c r="A102" s="194" t="s">
        <v>928</v>
      </c>
      <c r="B102" s="194" t="s">
        <v>747</v>
      </c>
      <c r="C102" s="194" t="s">
        <v>747</v>
      </c>
    </row>
    <row r="103" spans="1:3">
      <c r="A103" s="194" t="s">
        <v>1100</v>
      </c>
      <c r="B103" s="194" t="s">
        <v>748</v>
      </c>
      <c r="C103" s="194" t="s">
        <v>748</v>
      </c>
    </row>
    <row r="104" spans="1:3">
      <c r="A104" s="194" t="s">
        <v>988</v>
      </c>
      <c r="B104" s="194" t="s">
        <v>749</v>
      </c>
      <c r="C104" s="194" t="s">
        <v>749</v>
      </c>
    </row>
    <row r="105" spans="1:3">
      <c r="A105" s="194" t="s">
        <v>1001</v>
      </c>
      <c r="B105" s="194" t="s">
        <v>750</v>
      </c>
      <c r="C105" s="194" t="s">
        <v>750</v>
      </c>
    </row>
    <row r="106" spans="1:3">
      <c r="A106" s="194" t="s">
        <v>1089</v>
      </c>
      <c r="B106" s="194" t="s">
        <v>751</v>
      </c>
      <c r="C106" s="194" t="s">
        <v>751</v>
      </c>
    </row>
    <row r="107" spans="1:3">
      <c r="A107" s="194" t="s">
        <v>1009</v>
      </c>
      <c r="B107" s="194" t="s">
        <v>752</v>
      </c>
      <c r="C107" s="194" t="s">
        <v>752</v>
      </c>
    </row>
    <row r="108" spans="1:3">
      <c r="A108" s="194" t="s">
        <v>1017</v>
      </c>
      <c r="B108" s="194" t="s">
        <v>753</v>
      </c>
      <c r="C108" s="194" t="s">
        <v>753</v>
      </c>
    </row>
    <row r="109" spans="1:3">
      <c r="A109" s="194" t="s">
        <v>1016</v>
      </c>
      <c r="B109" s="194" t="s">
        <v>754</v>
      </c>
      <c r="C109" s="194" t="s">
        <v>754</v>
      </c>
    </row>
    <row r="110" spans="1:3">
      <c r="A110" s="194" t="s">
        <v>1018</v>
      </c>
      <c r="B110" s="194" t="s">
        <v>755</v>
      </c>
      <c r="C110" s="194" t="s">
        <v>755</v>
      </c>
    </row>
    <row r="111" spans="1:3">
      <c r="A111" s="194" t="s">
        <v>1000</v>
      </c>
      <c r="B111" s="194" t="s">
        <v>756</v>
      </c>
      <c r="C111" s="194" t="s">
        <v>756</v>
      </c>
    </row>
    <row r="112" spans="1:3">
      <c r="A112" s="194" t="s">
        <v>1010</v>
      </c>
      <c r="B112" s="194" t="s">
        <v>757</v>
      </c>
      <c r="C112" s="194" t="s">
        <v>757</v>
      </c>
    </row>
    <row r="113" spans="1:3">
      <c r="A113" s="194" t="s">
        <v>949</v>
      </c>
      <c r="B113" s="194" t="s">
        <v>758</v>
      </c>
      <c r="C113" s="194" t="s">
        <v>758</v>
      </c>
    </row>
    <row r="114" spans="1:3">
      <c r="A114" s="194" t="s">
        <v>1005</v>
      </c>
      <c r="B114" s="194" t="s">
        <v>759</v>
      </c>
      <c r="C114" s="194" t="s">
        <v>759</v>
      </c>
    </row>
    <row r="115" spans="1:3">
      <c r="A115" s="194" t="s">
        <v>1020</v>
      </c>
      <c r="B115" s="194" t="s">
        <v>760</v>
      </c>
      <c r="C115" s="194" t="s">
        <v>760</v>
      </c>
    </row>
    <row r="116" spans="1:3">
      <c r="A116" s="194" t="s">
        <v>1021</v>
      </c>
      <c r="B116" s="194" t="s">
        <v>761</v>
      </c>
      <c r="C116" s="194" t="s">
        <v>761</v>
      </c>
    </row>
    <row r="117" spans="1:3">
      <c r="A117" s="194" t="s">
        <v>1019</v>
      </c>
      <c r="B117" s="194" t="s">
        <v>762</v>
      </c>
      <c r="C117" s="194" t="s">
        <v>762</v>
      </c>
    </row>
    <row r="118" spans="1:3">
      <c r="A118" s="194" t="s">
        <v>998</v>
      </c>
      <c r="B118" s="194" t="s">
        <v>763</v>
      </c>
      <c r="C118" s="194" t="s">
        <v>763</v>
      </c>
    </row>
    <row r="119" spans="1:3">
      <c r="A119" s="194" t="s">
        <v>1105</v>
      </c>
      <c r="B119" s="194" t="s">
        <v>764</v>
      </c>
      <c r="C119" s="194" t="s">
        <v>764</v>
      </c>
    </row>
    <row r="120" spans="1:3">
      <c r="A120" s="194" t="s">
        <v>1042</v>
      </c>
      <c r="B120" s="194" t="s">
        <v>765</v>
      </c>
      <c r="C120" s="194" t="s">
        <v>765</v>
      </c>
    </row>
    <row r="121" spans="1:3">
      <c r="A121" s="194" t="s">
        <v>1040</v>
      </c>
      <c r="B121" s="194" t="s">
        <v>766</v>
      </c>
      <c r="C121" s="194" t="s">
        <v>766</v>
      </c>
    </row>
    <row r="122" spans="1:3">
      <c r="A122" s="194" t="s">
        <v>1012</v>
      </c>
      <c r="B122" s="194" t="s">
        <v>767</v>
      </c>
      <c r="C122" s="194" t="s">
        <v>767</v>
      </c>
    </row>
    <row r="123" spans="1:3">
      <c r="A123" s="194" t="s">
        <v>1071</v>
      </c>
      <c r="B123" s="194" t="s">
        <v>768</v>
      </c>
      <c r="C123" s="194" t="s">
        <v>768</v>
      </c>
    </row>
    <row r="124" spans="1:3">
      <c r="A124" s="194" t="s">
        <v>1069</v>
      </c>
      <c r="B124" s="194" t="s">
        <v>769</v>
      </c>
      <c r="C124" s="194" t="s">
        <v>769</v>
      </c>
    </row>
    <row r="125" spans="1:3">
      <c r="A125" s="194" t="s">
        <v>1022</v>
      </c>
      <c r="B125" s="194" t="s">
        <v>770</v>
      </c>
      <c r="C125" s="194" t="s">
        <v>770</v>
      </c>
    </row>
    <row r="126" spans="1:3">
      <c r="A126" s="194" t="s">
        <v>1047</v>
      </c>
      <c r="B126" s="194" t="s">
        <v>562</v>
      </c>
      <c r="C126" s="194" t="s">
        <v>562</v>
      </c>
    </row>
    <row r="127" spans="1:3">
      <c r="A127" s="194" t="s">
        <v>1065</v>
      </c>
      <c r="B127" s="194" t="s">
        <v>771</v>
      </c>
      <c r="C127" s="194" t="s">
        <v>771</v>
      </c>
    </row>
    <row r="128" spans="1:3">
      <c r="A128" s="194" t="s">
        <v>1027</v>
      </c>
      <c r="B128" s="194" t="s">
        <v>772</v>
      </c>
      <c r="C128" s="194" t="s">
        <v>772</v>
      </c>
    </row>
    <row r="129" spans="1:3">
      <c r="A129" s="194" t="s">
        <v>1028</v>
      </c>
      <c r="B129" s="194" t="s">
        <v>773</v>
      </c>
      <c r="C129" s="194" t="s">
        <v>773</v>
      </c>
    </row>
    <row r="130" spans="1:3">
      <c r="A130" s="194" t="s">
        <v>1033</v>
      </c>
      <c r="B130" s="194" t="s">
        <v>774</v>
      </c>
      <c r="C130" s="194" t="s">
        <v>774</v>
      </c>
    </row>
    <row r="131" spans="1:3">
      <c r="A131" s="194" t="s">
        <v>1031</v>
      </c>
      <c r="B131" s="194" t="s">
        <v>775</v>
      </c>
      <c r="C131" s="194" t="s">
        <v>775</v>
      </c>
    </row>
    <row r="132" spans="1:3">
      <c r="A132" s="194" t="s">
        <v>936</v>
      </c>
      <c r="B132" s="194" t="s">
        <v>776</v>
      </c>
      <c r="C132" s="194" t="s">
        <v>776</v>
      </c>
    </row>
    <row r="133" spans="1:3">
      <c r="A133" s="194" t="s">
        <v>979</v>
      </c>
      <c r="B133" s="194" t="s">
        <v>777</v>
      </c>
      <c r="C133" s="194" t="s">
        <v>777</v>
      </c>
    </row>
    <row r="134" spans="1:3">
      <c r="A134" s="194" t="s">
        <v>1038</v>
      </c>
      <c r="B134" s="194" t="s">
        <v>778</v>
      </c>
      <c r="C134" s="194" t="s">
        <v>778</v>
      </c>
    </row>
    <row r="135" spans="1:3">
      <c r="A135" s="194" t="s">
        <v>1072</v>
      </c>
      <c r="B135" s="194" t="s">
        <v>779</v>
      </c>
      <c r="C135" s="194" t="s">
        <v>779</v>
      </c>
    </row>
    <row r="136" spans="1:3">
      <c r="A136" s="194" t="s">
        <v>1030</v>
      </c>
      <c r="B136" s="194" t="s">
        <v>780</v>
      </c>
      <c r="C136" s="194" t="s">
        <v>780</v>
      </c>
    </row>
    <row r="137" spans="1:3">
      <c r="A137" s="194" t="s">
        <v>1030</v>
      </c>
      <c r="B137" s="194" t="s">
        <v>781</v>
      </c>
      <c r="C137" s="194" t="s">
        <v>780</v>
      </c>
    </row>
    <row r="138" spans="1:3">
      <c r="A138" s="194" t="s">
        <v>1039</v>
      </c>
      <c r="B138" s="194" t="s">
        <v>782</v>
      </c>
      <c r="C138" s="194" t="s">
        <v>782</v>
      </c>
    </row>
    <row r="139" spans="1:3">
      <c r="A139" s="194" t="s">
        <v>917</v>
      </c>
      <c r="B139" s="194" t="s">
        <v>783</v>
      </c>
      <c r="C139" s="194" t="s">
        <v>783</v>
      </c>
    </row>
    <row r="140" spans="1:3">
      <c r="A140" s="194" t="s">
        <v>1036</v>
      </c>
      <c r="B140" s="194" t="s">
        <v>784</v>
      </c>
      <c r="C140" s="194" t="s">
        <v>784</v>
      </c>
    </row>
    <row r="141" spans="1:3">
      <c r="A141" s="194" t="s">
        <v>987</v>
      </c>
      <c r="B141" s="194" t="s">
        <v>785</v>
      </c>
      <c r="C141" s="194" t="s">
        <v>785</v>
      </c>
    </row>
    <row r="142" spans="1:3">
      <c r="A142" s="194" t="s">
        <v>1048</v>
      </c>
      <c r="B142" s="194" t="s">
        <v>786</v>
      </c>
      <c r="C142" s="194" t="s">
        <v>786</v>
      </c>
    </row>
    <row r="143" spans="1:3">
      <c r="A143" s="194" t="s">
        <v>1073</v>
      </c>
      <c r="B143" s="194" t="s">
        <v>787</v>
      </c>
      <c r="C143" s="194" t="s">
        <v>787</v>
      </c>
    </row>
    <row r="144" spans="1:3">
      <c r="A144" s="194" t="s">
        <v>1117</v>
      </c>
      <c r="B144" s="194" t="s">
        <v>568</v>
      </c>
      <c r="C144" s="194" t="s">
        <v>568</v>
      </c>
    </row>
    <row r="145" spans="1:3">
      <c r="A145" s="194" t="s">
        <v>965</v>
      </c>
      <c r="B145" s="194" t="s">
        <v>788</v>
      </c>
      <c r="C145" s="194" t="s">
        <v>788</v>
      </c>
    </row>
    <row r="146" spans="1:3">
      <c r="A146" s="194" t="s">
        <v>978</v>
      </c>
      <c r="B146" s="194" t="s">
        <v>789</v>
      </c>
      <c r="C146" s="194" t="s">
        <v>789</v>
      </c>
    </row>
    <row r="147" spans="1:3">
      <c r="A147" s="194" t="s">
        <v>1062</v>
      </c>
      <c r="B147" s="194" t="s">
        <v>790</v>
      </c>
      <c r="C147" s="194" t="s">
        <v>790</v>
      </c>
    </row>
    <row r="148" spans="1:3">
      <c r="A148" s="194" t="s">
        <v>1007</v>
      </c>
      <c r="B148" s="194" t="s">
        <v>792</v>
      </c>
      <c r="C148" s="194" t="s">
        <v>792</v>
      </c>
    </row>
    <row r="149" spans="1:3">
      <c r="A149" s="194" t="s">
        <v>1006</v>
      </c>
      <c r="B149" s="194" t="s">
        <v>793</v>
      </c>
      <c r="C149" s="194" t="s">
        <v>793</v>
      </c>
    </row>
    <row r="150" spans="1:3">
      <c r="A150" s="194" t="s">
        <v>1079</v>
      </c>
      <c r="B150" s="194" t="s">
        <v>794</v>
      </c>
      <c r="C150" s="194" t="s">
        <v>794</v>
      </c>
    </row>
    <row r="151" spans="1:3">
      <c r="A151" s="194" t="s">
        <v>1067</v>
      </c>
      <c r="B151" s="194" t="s">
        <v>795</v>
      </c>
      <c r="C151" s="194" t="s">
        <v>795</v>
      </c>
    </row>
    <row r="152" spans="1:3">
      <c r="A152" s="194" t="s">
        <v>972</v>
      </c>
      <c r="B152" s="194" t="s">
        <v>796</v>
      </c>
      <c r="C152" s="194" t="s">
        <v>796</v>
      </c>
    </row>
    <row r="153" spans="1:3">
      <c r="A153" s="194" t="s">
        <v>1063</v>
      </c>
      <c r="B153" s="194" t="s">
        <v>797</v>
      </c>
      <c r="C153" s="194" t="s">
        <v>797</v>
      </c>
    </row>
    <row r="154" spans="1:3">
      <c r="A154" s="194" t="s">
        <v>1086</v>
      </c>
      <c r="B154" s="194" t="s">
        <v>798</v>
      </c>
      <c r="C154" s="194" t="s">
        <v>798</v>
      </c>
    </row>
    <row r="155" spans="1:3">
      <c r="A155" s="194" t="s">
        <v>1074</v>
      </c>
      <c r="B155" s="194" t="s">
        <v>799</v>
      </c>
      <c r="C155" s="194" t="s">
        <v>799</v>
      </c>
    </row>
    <row r="156" spans="1:3">
      <c r="A156" s="194" t="s">
        <v>946</v>
      </c>
      <c r="B156" s="194" t="s">
        <v>800</v>
      </c>
      <c r="C156" s="194" t="s">
        <v>800</v>
      </c>
    </row>
    <row r="157" spans="1:3">
      <c r="A157" s="194" t="s">
        <v>1052</v>
      </c>
      <c r="B157" s="194" t="s">
        <v>801</v>
      </c>
      <c r="C157" s="194" t="s">
        <v>801</v>
      </c>
    </row>
    <row r="158" spans="1:3">
      <c r="A158" s="194" t="s">
        <v>1053</v>
      </c>
      <c r="B158" s="194" t="s">
        <v>802</v>
      </c>
      <c r="C158" s="194" t="s">
        <v>802</v>
      </c>
    </row>
    <row r="159" spans="1:3">
      <c r="A159" s="194" t="s">
        <v>1094</v>
      </c>
      <c r="B159" s="194" t="s">
        <v>569</v>
      </c>
      <c r="C159" s="194" t="s">
        <v>569</v>
      </c>
    </row>
    <row r="160" spans="1:3">
      <c r="A160" s="194" t="s">
        <v>1085</v>
      </c>
      <c r="B160" s="194" t="s">
        <v>803</v>
      </c>
      <c r="C160" s="194" t="s">
        <v>803</v>
      </c>
    </row>
    <row r="161" spans="1:3">
      <c r="A161" s="194" t="s">
        <v>1090</v>
      </c>
      <c r="B161" s="194" t="s">
        <v>804</v>
      </c>
      <c r="C161" s="194" t="s">
        <v>804</v>
      </c>
    </row>
    <row r="162" spans="1:3">
      <c r="A162" s="194" t="s">
        <v>1103</v>
      </c>
      <c r="B162" s="194" t="s">
        <v>805</v>
      </c>
      <c r="C162" s="194" t="s">
        <v>805</v>
      </c>
    </row>
    <row r="163" spans="1:3">
      <c r="A163" s="194" t="s">
        <v>992</v>
      </c>
      <c r="B163" s="194" t="s">
        <v>806</v>
      </c>
      <c r="C163" s="194" t="s">
        <v>806</v>
      </c>
    </row>
    <row r="164" spans="1:3">
      <c r="A164" s="194" t="s">
        <v>1004</v>
      </c>
      <c r="B164" s="194" t="s">
        <v>807</v>
      </c>
      <c r="C164" s="194" t="s">
        <v>807</v>
      </c>
    </row>
    <row r="165" spans="1:3">
      <c r="A165" s="194" t="s">
        <v>1082</v>
      </c>
      <c r="B165" s="194" t="s">
        <v>808</v>
      </c>
      <c r="C165" s="194" t="s">
        <v>808</v>
      </c>
    </row>
    <row r="166" spans="1:3">
      <c r="A166" s="194" t="s">
        <v>1092</v>
      </c>
      <c r="B166" s="194" t="s">
        <v>809</v>
      </c>
      <c r="C166" s="194" t="s">
        <v>809</v>
      </c>
    </row>
    <row r="167" spans="1:3">
      <c r="A167" s="194" t="s">
        <v>1093</v>
      </c>
      <c r="B167" s="194" t="s">
        <v>810</v>
      </c>
      <c r="C167" s="194" t="s">
        <v>810</v>
      </c>
    </row>
    <row r="168" spans="1:3">
      <c r="A168" s="194" t="s">
        <v>1054</v>
      </c>
      <c r="B168" s="194" t="s">
        <v>811</v>
      </c>
      <c r="C168" s="194" t="s">
        <v>811</v>
      </c>
    </row>
    <row r="169" spans="1:3">
      <c r="A169" s="194" t="s">
        <v>951</v>
      </c>
      <c r="B169" s="194" t="s">
        <v>812</v>
      </c>
      <c r="C169" s="194" t="s">
        <v>812</v>
      </c>
    </row>
    <row r="170" spans="1:3">
      <c r="A170" s="194" t="s">
        <v>933</v>
      </c>
      <c r="B170" s="194" t="s">
        <v>813</v>
      </c>
      <c r="C170" s="194" t="s">
        <v>813</v>
      </c>
    </row>
    <row r="171" spans="1:3">
      <c r="A171" s="194" t="s">
        <v>1096</v>
      </c>
      <c r="B171" s="194" t="s">
        <v>814</v>
      </c>
      <c r="C171" s="194" t="s">
        <v>814</v>
      </c>
    </row>
    <row r="172" spans="1:3">
      <c r="A172" s="194" t="s">
        <v>1011</v>
      </c>
      <c r="B172" s="194" t="s">
        <v>815</v>
      </c>
      <c r="C172" s="194" t="s">
        <v>815</v>
      </c>
    </row>
    <row r="173" spans="1:3">
      <c r="A173" s="194" t="s">
        <v>916</v>
      </c>
      <c r="B173" s="194" t="s">
        <v>816</v>
      </c>
      <c r="C173" s="194" t="s">
        <v>816</v>
      </c>
    </row>
    <row r="174" spans="1:3">
      <c r="A174" s="194" t="s">
        <v>1068</v>
      </c>
      <c r="B174" s="194" t="s">
        <v>817</v>
      </c>
      <c r="C174" s="194" t="s">
        <v>817</v>
      </c>
    </row>
    <row r="175" spans="1:3">
      <c r="A175" s="194" t="s">
        <v>1088</v>
      </c>
      <c r="B175" s="194" t="s">
        <v>818</v>
      </c>
      <c r="C175" s="194" t="s">
        <v>818</v>
      </c>
    </row>
    <row r="176" spans="1:3">
      <c r="A176" s="194" t="s">
        <v>1026</v>
      </c>
      <c r="B176" s="194" t="s">
        <v>819</v>
      </c>
      <c r="C176" s="194" t="s">
        <v>819</v>
      </c>
    </row>
    <row r="177" spans="1:3">
      <c r="A177" s="194" t="s">
        <v>1025</v>
      </c>
      <c r="B177" s="194" t="s">
        <v>820</v>
      </c>
      <c r="C177" s="194" t="s">
        <v>820</v>
      </c>
    </row>
    <row r="178" spans="1:3">
      <c r="A178" s="194" t="s">
        <v>947</v>
      </c>
      <c r="B178" s="194" t="s">
        <v>821</v>
      </c>
      <c r="C178" s="194" t="s">
        <v>821</v>
      </c>
    </row>
    <row r="179" spans="1:3">
      <c r="A179" s="194" t="s">
        <v>1041</v>
      </c>
      <c r="B179" s="194" t="s">
        <v>822</v>
      </c>
      <c r="C179" s="194" t="s">
        <v>822</v>
      </c>
    </row>
    <row r="180" spans="1:3">
      <c r="A180" s="194" t="s">
        <v>1102</v>
      </c>
      <c r="B180" s="194" t="s">
        <v>823</v>
      </c>
      <c r="C180" s="194" t="s">
        <v>823</v>
      </c>
    </row>
    <row r="181" spans="1:3">
      <c r="A181" s="194" t="s">
        <v>1014</v>
      </c>
      <c r="B181" s="194" t="s">
        <v>824</v>
      </c>
      <c r="C181" s="194" t="s">
        <v>824</v>
      </c>
    </row>
    <row r="182" spans="1:3">
      <c r="A182" s="194" t="s">
        <v>1013</v>
      </c>
      <c r="B182" s="194" t="s">
        <v>825</v>
      </c>
      <c r="C182" s="194" t="s">
        <v>825</v>
      </c>
    </row>
    <row r="183" spans="1:3">
      <c r="A183" s="194" t="s">
        <v>1097</v>
      </c>
      <c r="B183" s="194" t="s">
        <v>826</v>
      </c>
      <c r="C183" s="194" t="s">
        <v>826</v>
      </c>
    </row>
    <row r="184" spans="1:3">
      <c r="A184" s="194" t="s">
        <v>957</v>
      </c>
      <c r="B184" s="194" t="s">
        <v>827</v>
      </c>
      <c r="C184" s="194" t="s">
        <v>827</v>
      </c>
    </row>
    <row r="185" spans="1:3">
      <c r="A185" s="194" t="s">
        <v>1083</v>
      </c>
      <c r="B185" s="194" t="s">
        <v>828</v>
      </c>
      <c r="C185" s="194" t="s">
        <v>828</v>
      </c>
    </row>
    <row r="186" spans="1:3">
      <c r="A186" s="194" t="s">
        <v>983</v>
      </c>
      <c r="B186" s="194" t="s">
        <v>829</v>
      </c>
      <c r="C186" s="194" t="s">
        <v>829</v>
      </c>
    </row>
    <row r="187" spans="1:3">
      <c r="A187" s="194" t="s">
        <v>1084</v>
      </c>
      <c r="B187" s="194" t="s">
        <v>830</v>
      </c>
      <c r="C187" s="194" t="s">
        <v>830</v>
      </c>
    </row>
    <row r="188" spans="1:3">
      <c r="A188" s="194" t="s">
        <v>1106</v>
      </c>
      <c r="B188" s="194" t="s">
        <v>831</v>
      </c>
      <c r="C188" s="194" t="s">
        <v>831</v>
      </c>
    </row>
    <row r="189" spans="1:3">
      <c r="A189" s="194" t="s">
        <v>1106</v>
      </c>
      <c r="B189" s="194" t="s">
        <v>832</v>
      </c>
      <c r="C189" s="194" t="s">
        <v>831</v>
      </c>
    </row>
    <row r="190" spans="1:3">
      <c r="A190" s="194" t="s">
        <v>1049</v>
      </c>
      <c r="B190" s="194" t="s">
        <v>833</v>
      </c>
      <c r="C190" s="194" t="s">
        <v>833</v>
      </c>
    </row>
    <row r="191" spans="1:3">
      <c r="A191" s="194" t="s">
        <v>1104</v>
      </c>
      <c r="B191" s="194" t="s">
        <v>834</v>
      </c>
      <c r="C191" s="194" t="s">
        <v>834</v>
      </c>
    </row>
    <row r="192" spans="1:3">
      <c r="A192" s="194" t="s">
        <v>924</v>
      </c>
      <c r="B192" s="194" t="s">
        <v>835</v>
      </c>
      <c r="C192" s="194" t="s">
        <v>835</v>
      </c>
    </row>
    <row r="193" spans="1:3">
      <c r="A193" s="194" t="s">
        <v>923</v>
      </c>
      <c r="B193" s="194" t="s">
        <v>836</v>
      </c>
      <c r="C193" s="194" t="s">
        <v>836</v>
      </c>
    </row>
    <row r="194" spans="1:3">
      <c r="A194" s="194" t="s">
        <v>960</v>
      </c>
      <c r="B194" s="194" t="s">
        <v>837</v>
      </c>
      <c r="C194" s="194" t="s">
        <v>837</v>
      </c>
    </row>
    <row r="195" spans="1:3">
      <c r="A195" s="194" t="s">
        <v>1107</v>
      </c>
      <c r="B195" s="194" t="s">
        <v>838</v>
      </c>
      <c r="C195" s="194" t="s">
        <v>838</v>
      </c>
    </row>
    <row r="196" spans="1:3">
      <c r="A196" s="194" t="s">
        <v>1099</v>
      </c>
      <c r="B196" s="194" t="s">
        <v>839</v>
      </c>
      <c r="C196" s="194" t="s">
        <v>839</v>
      </c>
    </row>
    <row r="197" spans="1:3">
      <c r="A197" s="194" t="s">
        <v>932</v>
      </c>
      <c r="B197" s="194" t="s">
        <v>840</v>
      </c>
      <c r="C197" s="194" t="s">
        <v>840</v>
      </c>
    </row>
    <row r="198" spans="1:3">
      <c r="A198" s="194" t="s">
        <v>958</v>
      </c>
      <c r="B198" s="194" t="s">
        <v>841</v>
      </c>
      <c r="C198" s="194" t="s">
        <v>841</v>
      </c>
    </row>
    <row r="199" spans="1:3">
      <c r="A199" s="194" t="s">
        <v>963</v>
      </c>
      <c r="B199" s="194" t="s">
        <v>842</v>
      </c>
      <c r="C199" s="194" t="s">
        <v>842</v>
      </c>
    </row>
    <row r="200" spans="1:3">
      <c r="A200" s="194" t="s">
        <v>931</v>
      </c>
      <c r="B200" s="194" t="s">
        <v>843</v>
      </c>
      <c r="C200" s="194" t="s">
        <v>843</v>
      </c>
    </row>
    <row r="201" spans="1:3">
      <c r="A201" s="194" t="s">
        <v>970</v>
      </c>
      <c r="B201" s="194" t="s">
        <v>689</v>
      </c>
      <c r="C201" s="194" t="s">
        <v>690</v>
      </c>
    </row>
    <row r="202" spans="1:3">
      <c r="A202" s="194" t="s">
        <v>973</v>
      </c>
      <c r="B202" s="194" t="s">
        <v>690</v>
      </c>
      <c r="C202" s="194" t="s">
        <v>690</v>
      </c>
    </row>
    <row r="203" spans="1:3">
      <c r="A203" s="194" t="s">
        <v>1109</v>
      </c>
      <c r="B203" s="194" t="s">
        <v>844</v>
      </c>
      <c r="C203" s="194" t="s">
        <v>844</v>
      </c>
    </row>
    <row r="204" spans="1:3">
      <c r="A204" s="194" t="s">
        <v>1034</v>
      </c>
      <c r="B204" s="194" t="s">
        <v>845</v>
      </c>
      <c r="C204" s="194" t="s">
        <v>845</v>
      </c>
    </row>
    <row r="205" spans="1:3">
      <c r="A205" s="194" t="s">
        <v>1058</v>
      </c>
      <c r="B205" s="194" t="s">
        <v>846</v>
      </c>
      <c r="C205" s="194" t="s">
        <v>846</v>
      </c>
    </row>
    <row r="206" spans="1:3">
      <c r="A206" s="194" t="s">
        <v>994</v>
      </c>
      <c r="B206" s="194" t="s">
        <v>847</v>
      </c>
      <c r="C206" s="194" t="s">
        <v>847</v>
      </c>
    </row>
    <row r="207" spans="1:3">
      <c r="A207" s="194" t="s">
        <v>995</v>
      </c>
      <c r="B207" s="194" t="s">
        <v>848</v>
      </c>
      <c r="C207" s="194" t="s">
        <v>848</v>
      </c>
    </row>
    <row r="208" spans="1:3">
      <c r="A208" s="194" t="s">
        <v>1112</v>
      </c>
      <c r="B208" s="194" t="s">
        <v>849</v>
      </c>
      <c r="C208" s="194" t="s">
        <v>849</v>
      </c>
    </row>
    <row r="209" spans="1:3">
      <c r="A209" s="194" t="s">
        <v>1113</v>
      </c>
      <c r="B209" s="194" t="s">
        <v>850</v>
      </c>
      <c r="C209" s="194" t="s">
        <v>850</v>
      </c>
    </row>
    <row r="210" spans="1:3">
      <c r="A210" s="194" t="s">
        <v>1114</v>
      </c>
      <c r="B210" s="194" t="s">
        <v>851</v>
      </c>
      <c r="C210" s="194" t="s">
        <v>851</v>
      </c>
    </row>
    <row r="211" spans="1:3">
      <c r="A211" s="194" t="s">
        <v>1115</v>
      </c>
      <c r="B211" s="194" t="s">
        <v>852</v>
      </c>
      <c r="C211" s="194" t="s">
        <v>852</v>
      </c>
    </row>
    <row r="212" spans="1:3">
      <c r="A212" s="194" t="s">
        <v>1116</v>
      </c>
      <c r="B212" s="194" t="s">
        <v>853</v>
      </c>
      <c r="C212" s="194" t="s">
        <v>853</v>
      </c>
    </row>
  </sheetData>
  <sortState ref="A3:C212">
    <sortCondition ref="A3:A212"/>
  </sortState>
  <phoneticPr fontId="1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5176D"/>
    <pageSetUpPr fitToPage="1"/>
  </sheetPr>
  <dimension ref="A5:K74"/>
  <sheetViews>
    <sheetView zoomScale="90" zoomScaleNormal="90" zoomScaleSheetLayoutView="85" workbookViewId="0">
      <pane xSplit="4" ySplit="8" topLeftCell="E9" activePane="bottomRight" state="frozen"/>
      <selection activeCell="E18" sqref="E18"/>
      <selection pane="topRight" activeCell="E18" sqref="E18"/>
      <selection pane="bottomLeft" activeCell="E18" sqref="E18"/>
      <selection pane="bottomRight" activeCell="E67" sqref="E67"/>
    </sheetView>
  </sheetViews>
  <sheetFormatPr defaultColWidth="8" defaultRowHeight="12.75"/>
  <cols>
    <col min="1" max="1" width="2.125" style="56" customWidth="1"/>
    <col min="2" max="2" width="5" style="133" customWidth="1"/>
    <col min="3" max="3" width="41.375" style="67" customWidth="1"/>
    <col min="4" max="4" width="51" style="112" customWidth="1"/>
    <col min="5" max="5" width="51" style="69" customWidth="1"/>
    <col min="6" max="6" width="6.875" style="153" hidden="1" customWidth="1"/>
    <col min="7" max="7" width="4.75" style="139" hidden="1" customWidth="1"/>
    <col min="8" max="9" width="6.375" style="147" customWidth="1"/>
    <col min="10" max="10" width="3" style="147" customWidth="1"/>
    <col min="11" max="11" width="6.875" style="306" customWidth="1"/>
    <col min="12" max="15" width="8" style="256"/>
    <col min="16" max="16" width="11.125" style="256" customWidth="1"/>
    <col min="17" max="16384" width="8" style="256"/>
  </cols>
  <sheetData>
    <row r="5" spans="1:11">
      <c r="B5" s="134"/>
      <c r="C5" s="54"/>
      <c r="D5" s="110"/>
      <c r="E5" s="55"/>
      <c r="F5" s="154"/>
      <c r="G5" s="55"/>
      <c r="H5" s="55"/>
      <c r="I5" s="55"/>
      <c r="J5" s="55"/>
      <c r="K5" s="299"/>
    </row>
    <row r="6" spans="1:11">
      <c r="B6" s="130"/>
      <c r="C6" s="58"/>
      <c r="D6" s="58"/>
      <c r="E6" s="59"/>
      <c r="F6" s="155"/>
      <c r="G6" s="148"/>
      <c r="H6" s="148"/>
      <c r="I6" s="148"/>
      <c r="J6" s="148"/>
      <c r="K6" s="300"/>
    </row>
    <row r="7" spans="1:11" ht="13.5" thickBot="1">
      <c r="B7" s="130"/>
      <c r="C7" s="58"/>
      <c r="D7" s="58"/>
      <c r="E7" s="59"/>
      <c r="F7" s="155"/>
      <c r="G7" s="148"/>
      <c r="H7" s="170" t="str">
        <f>IF(COUNTIF(H11:H67,"*NG*"),"NG","OK")</f>
        <v>NG</v>
      </c>
      <c r="I7" s="170" t="str">
        <f>IF(COUNTIF(I11:I67,"*NG*"),"NG","OK")</f>
        <v>OK</v>
      </c>
      <c r="J7" s="148"/>
      <c r="K7" s="300"/>
    </row>
    <row r="8" spans="1:11" s="253" customFormat="1" ht="16.5" thickTop="1" thickBot="1">
      <c r="A8" s="61"/>
      <c r="B8" s="135" t="s">
        <v>596</v>
      </c>
      <c r="C8" s="85" t="s">
        <v>588</v>
      </c>
      <c r="D8" s="86" t="s">
        <v>602</v>
      </c>
      <c r="E8" s="87" t="s">
        <v>538</v>
      </c>
      <c r="F8" s="156"/>
      <c r="G8" s="87"/>
      <c r="H8" s="87" t="s">
        <v>606</v>
      </c>
      <c r="I8" s="87" t="s">
        <v>606</v>
      </c>
      <c r="J8" s="166"/>
      <c r="K8" s="301"/>
    </row>
    <row r="9" spans="1:11" s="253" customFormat="1" ht="15.75" thickTop="1">
      <c r="A9" s="61"/>
      <c r="B9" s="113"/>
      <c r="C9" s="60"/>
      <c r="D9" s="60"/>
      <c r="E9" s="60"/>
      <c r="F9" s="157"/>
      <c r="G9" s="60"/>
      <c r="H9" s="60"/>
      <c r="I9" s="60"/>
      <c r="J9" s="60"/>
      <c r="K9" s="301"/>
    </row>
    <row r="10" spans="1:11" s="313" customFormat="1" ht="16.5" thickBot="1">
      <c r="A10" s="63"/>
      <c r="B10" s="323" t="s">
        <v>539</v>
      </c>
      <c r="C10" s="323"/>
      <c r="D10" s="111"/>
      <c r="E10" s="62"/>
      <c r="F10" s="158"/>
      <c r="G10" s="149"/>
      <c r="H10" s="149"/>
      <c r="I10" s="149"/>
      <c r="J10" s="149"/>
      <c r="K10" s="302"/>
    </row>
    <row r="11" spans="1:11" s="314" customFormat="1" ht="13.5" thickTop="1">
      <c r="A11" s="78"/>
      <c r="B11" s="324">
        <v>1</v>
      </c>
      <c r="C11" s="326" t="s">
        <v>629</v>
      </c>
      <c r="D11" s="120" t="s">
        <v>543</v>
      </c>
      <c r="E11" s="103"/>
      <c r="F11" s="142" t="s">
        <v>622</v>
      </c>
      <c r="G11" s="143">
        <f t="shared" ref="G11:G18" si="0">LENB(E11)</f>
        <v>0</v>
      </c>
      <c r="H11" s="224" t="str">
        <f>IF(G11=0,"NG","OK")</f>
        <v>NG</v>
      </c>
      <c r="I11" s="225" t="str">
        <f>IF(G11&lt;=F11,"OK","NG")</f>
        <v>OK</v>
      </c>
      <c r="J11" s="143"/>
      <c r="K11" s="251"/>
    </row>
    <row r="12" spans="1:11" s="314" customFormat="1">
      <c r="A12" s="78"/>
      <c r="B12" s="325"/>
      <c r="C12" s="327"/>
      <c r="D12" s="118" t="s">
        <v>544</v>
      </c>
      <c r="E12" s="104"/>
      <c r="F12" s="163">
        <v>2</v>
      </c>
      <c r="G12" s="143">
        <f t="shared" si="0"/>
        <v>0</v>
      </c>
      <c r="H12" s="226" t="str">
        <f>IF(G12=0,"NG","OK")</f>
        <v>NG</v>
      </c>
      <c r="I12" s="227" t="str">
        <f>IF(G12&lt;=F12,"OK","NG")</f>
        <v>OK</v>
      </c>
      <c r="J12" s="143"/>
      <c r="K12" s="251"/>
    </row>
    <row r="13" spans="1:11" s="314" customFormat="1">
      <c r="A13" s="78"/>
      <c r="B13" s="325"/>
      <c r="C13" s="327"/>
      <c r="D13" s="118" t="s">
        <v>545</v>
      </c>
      <c r="E13" s="104"/>
      <c r="F13" s="163">
        <v>2</v>
      </c>
      <c r="G13" s="143">
        <f t="shared" si="0"/>
        <v>0</v>
      </c>
      <c r="H13" s="226" t="str">
        <f>IF(G13=0,"NG","OK")</f>
        <v>NG</v>
      </c>
      <c r="I13" s="227" t="str">
        <f>IF(G13&lt;=F13,"OK","NG")</f>
        <v>OK</v>
      </c>
      <c r="J13" s="143"/>
      <c r="K13" s="251"/>
    </row>
    <row r="14" spans="1:11" s="314" customFormat="1">
      <c r="A14" s="78"/>
      <c r="B14" s="102">
        <v>2</v>
      </c>
      <c r="C14" s="94" t="s">
        <v>597</v>
      </c>
      <c r="D14" s="238" t="s">
        <v>857</v>
      </c>
      <c r="E14" s="203" t="str">
        <f>IF(TRIM(D14) &lt;&gt; "", VLOOKUP(D14,ApplicationList,3,FALSE),"")</f>
        <v>OPVN</v>
      </c>
      <c r="F14" s="142"/>
      <c r="G14" s="143">
        <f t="shared" si="0"/>
        <v>4</v>
      </c>
      <c r="H14" s="226" t="str">
        <f>IF(G14=0,"NG","OK")</f>
        <v>OK</v>
      </c>
      <c r="I14" s="227"/>
      <c r="J14" s="143"/>
      <c r="K14" s="303"/>
    </row>
    <row r="15" spans="1:11" s="314" customFormat="1">
      <c r="A15" s="78"/>
      <c r="B15" s="102">
        <v>3</v>
      </c>
      <c r="C15" s="94" t="s">
        <v>540</v>
      </c>
      <c r="D15" s="119"/>
      <c r="E15" s="179"/>
      <c r="F15" s="182">
        <v>1</v>
      </c>
      <c r="G15" s="143"/>
      <c r="H15" s="226" t="str">
        <f>IF(F15=0,"NG","OK")</f>
        <v>OK</v>
      </c>
      <c r="I15" s="227"/>
      <c r="J15" s="143"/>
      <c r="K15" s="304"/>
    </row>
    <row r="16" spans="1:11" s="314" customFormat="1">
      <c r="A16" s="78"/>
      <c r="B16" s="102">
        <v>4</v>
      </c>
      <c r="C16" s="94" t="s">
        <v>589</v>
      </c>
      <c r="D16" s="118"/>
      <c r="E16" s="104" t="s">
        <v>1367</v>
      </c>
      <c r="F16" s="142"/>
      <c r="G16" s="143">
        <f t="shared" si="0"/>
        <v>12</v>
      </c>
      <c r="H16" s="226" t="str">
        <f t="shared" ref="H16:H19" si="1">IF(G16=0,"NG","OK")</f>
        <v>OK</v>
      </c>
      <c r="I16" s="227"/>
      <c r="J16" s="143"/>
      <c r="K16" s="251"/>
    </row>
    <row r="17" spans="1:11" s="314" customFormat="1">
      <c r="A17" s="78"/>
      <c r="B17" s="102">
        <v>5</v>
      </c>
      <c r="C17" s="94" t="s">
        <v>590</v>
      </c>
      <c r="D17" s="118"/>
      <c r="E17" s="104" t="s">
        <v>1368</v>
      </c>
      <c r="F17" s="142"/>
      <c r="G17" s="143">
        <f t="shared" si="0"/>
        <v>11</v>
      </c>
      <c r="H17" s="226" t="str">
        <f t="shared" si="1"/>
        <v>OK</v>
      </c>
      <c r="I17" s="227"/>
      <c r="J17" s="143"/>
      <c r="K17" s="251"/>
    </row>
    <row r="18" spans="1:11" s="314" customFormat="1">
      <c r="A18" s="78"/>
      <c r="B18" s="102">
        <v>6</v>
      </c>
      <c r="C18" s="94" t="s">
        <v>591</v>
      </c>
      <c r="D18" s="118"/>
      <c r="E18" s="104" t="s">
        <v>1369</v>
      </c>
      <c r="F18" s="142"/>
      <c r="G18" s="143">
        <f t="shared" si="0"/>
        <v>55</v>
      </c>
      <c r="H18" s="226" t="str">
        <f t="shared" si="1"/>
        <v>OK</v>
      </c>
      <c r="I18" s="227"/>
      <c r="J18" s="143"/>
      <c r="K18" s="251"/>
    </row>
    <row r="19" spans="1:11" s="314" customFormat="1">
      <c r="A19" s="78"/>
      <c r="B19" s="328">
        <v>7</v>
      </c>
      <c r="C19" s="94" t="s">
        <v>885</v>
      </c>
      <c r="D19" s="118"/>
      <c r="E19" s="257" t="s">
        <v>1119</v>
      </c>
      <c r="F19" s="163">
        <v>241</v>
      </c>
      <c r="G19" s="143">
        <f t="shared" ref="G19:G23" si="2">LENB(E19)</f>
        <v>23</v>
      </c>
      <c r="H19" s="226" t="str">
        <f t="shared" si="1"/>
        <v>OK</v>
      </c>
      <c r="I19" s="227" t="str">
        <f>IF(G19&lt;=F19,"OK","NG")</f>
        <v>OK</v>
      </c>
      <c r="J19" s="143"/>
      <c r="K19" s="251"/>
    </row>
    <row r="20" spans="1:11" s="80" customFormat="1">
      <c r="A20" s="79"/>
      <c r="B20" s="329"/>
      <c r="C20" s="99" t="s">
        <v>600</v>
      </c>
      <c r="D20" s="119" t="s">
        <v>1142</v>
      </c>
      <c r="E20" s="105" t="s">
        <v>1372</v>
      </c>
      <c r="F20" s="163">
        <v>241</v>
      </c>
      <c r="G20" s="143">
        <f t="shared" si="2"/>
        <v>21</v>
      </c>
      <c r="H20" s="226"/>
      <c r="I20" s="227" t="str">
        <f>IF(G20&lt;=F20,"OK","NG")</f>
        <v>OK</v>
      </c>
      <c r="J20" s="143"/>
      <c r="K20" s="251"/>
    </row>
    <row r="21" spans="1:11" s="80" customFormat="1">
      <c r="A21" s="79"/>
      <c r="B21" s="329"/>
      <c r="C21" s="99" t="s">
        <v>886</v>
      </c>
      <c r="D21" s="119" t="s">
        <v>1142</v>
      </c>
      <c r="E21" s="105" t="s">
        <v>1370</v>
      </c>
      <c r="F21" s="163">
        <v>241</v>
      </c>
      <c r="G21" s="143">
        <f t="shared" si="2"/>
        <v>24</v>
      </c>
      <c r="H21" s="226"/>
      <c r="I21" s="227" t="str">
        <f>IF(G21&lt;=F21,"OK","NG")</f>
        <v>OK</v>
      </c>
      <c r="J21" s="143"/>
      <c r="K21" s="251"/>
    </row>
    <row r="22" spans="1:11" s="80" customFormat="1">
      <c r="A22" s="79"/>
      <c r="B22" s="329"/>
      <c r="C22" s="99" t="s">
        <v>578</v>
      </c>
      <c r="D22" s="119" t="s">
        <v>1143</v>
      </c>
      <c r="E22" s="105"/>
      <c r="F22" s="163">
        <v>241</v>
      </c>
      <c r="G22" s="143">
        <f t="shared" si="2"/>
        <v>0</v>
      </c>
      <c r="H22" s="226"/>
      <c r="I22" s="227" t="str">
        <f>IF(G22&lt;=F22,"OK","NG")</f>
        <v>OK</v>
      </c>
      <c r="J22" s="143"/>
      <c r="K22" s="251"/>
    </row>
    <row r="23" spans="1:11" s="80" customFormat="1" ht="13.5" thickBot="1">
      <c r="A23" s="79"/>
      <c r="B23" s="330"/>
      <c r="C23" s="100" t="s">
        <v>579</v>
      </c>
      <c r="D23" s="121" t="s">
        <v>1143</v>
      </c>
      <c r="E23" s="106"/>
      <c r="F23" s="163">
        <v>241</v>
      </c>
      <c r="G23" s="143">
        <f t="shared" si="2"/>
        <v>0</v>
      </c>
      <c r="H23" s="228"/>
      <c r="I23" s="229" t="str">
        <f>IF(G23&lt;=F23,"OK","NG")</f>
        <v>OK</v>
      </c>
      <c r="J23" s="143"/>
      <c r="K23" s="305"/>
    </row>
    <row r="24" spans="1:11" ht="13.5" thickTop="1">
      <c r="D24" s="122"/>
      <c r="E24" s="177"/>
      <c r="F24" s="159"/>
      <c r="G24" s="144"/>
      <c r="H24" s="150"/>
      <c r="I24" s="150"/>
      <c r="J24" s="150"/>
    </row>
    <row r="25" spans="1:11" ht="16.5" thickBot="1">
      <c r="B25" s="323" t="s">
        <v>581</v>
      </c>
      <c r="C25" s="323"/>
      <c r="D25" s="122"/>
      <c r="E25" s="177"/>
      <c r="F25" s="159"/>
      <c r="G25" s="144"/>
      <c r="H25" s="150"/>
      <c r="I25" s="150"/>
      <c r="J25" s="150"/>
    </row>
    <row r="26" spans="1:11" s="255" customFormat="1" ht="24.75" customHeight="1" thickTop="1">
      <c r="A26" s="65"/>
      <c r="B26" s="101">
        <v>8</v>
      </c>
      <c r="C26" s="93" t="s">
        <v>580</v>
      </c>
      <c r="D26" s="120"/>
      <c r="E26" s="295"/>
      <c r="F26" s="163">
        <v>80</v>
      </c>
      <c r="G26" s="143">
        <f t="shared" ref="G26:G27" si="3">LENB(E26)</f>
        <v>0</v>
      </c>
      <c r="H26" s="224" t="str">
        <f>IF(G26=0,"NG","OK")</f>
        <v>NG</v>
      </c>
      <c r="I26" s="225" t="str">
        <f>IF(G26&lt;=F26,"OK","NG")</f>
        <v>OK</v>
      </c>
      <c r="J26" s="143"/>
      <c r="K26" s="251"/>
    </row>
    <row r="27" spans="1:11" s="255" customFormat="1">
      <c r="A27" s="65"/>
      <c r="B27" s="258">
        <v>9</v>
      </c>
      <c r="C27" s="98" t="s">
        <v>1150</v>
      </c>
      <c r="D27" s="125"/>
      <c r="E27" s="263"/>
      <c r="F27" s="163">
        <v>10</v>
      </c>
      <c r="G27" s="143">
        <f t="shared" si="3"/>
        <v>0</v>
      </c>
      <c r="H27" s="264"/>
      <c r="I27" s="232" t="str">
        <f>IF(G27&lt;=F27,"OK","NG")</f>
        <v>OK</v>
      </c>
      <c r="J27" s="143"/>
      <c r="K27" s="251"/>
    </row>
    <row r="28" spans="1:11" s="314" customFormat="1">
      <c r="A28" s="64"/>
      <c r="B28" s="102">
        <v>10</v>
      </c>
      <c r="C28" s="94" t="s">
        <v>541</v>
      </c>
      <c r="D28" s="123" t="s">
        <v>603</v>
      </c>
      <c r="E28" s="104"/>
      <c r="F28" s="182" t="b">
        <v>1</v>
      </c>
      <c r="G28" s="143"/>
      <c r="H28" s="226"/>
      <c r="I28" s="227"/>
      <c r="J28" s="143"/>
      <c r="K28" s="251"/>
    </row>
    <row r="29" spans="1:11" s="314" customFormat="1" ht="13.5" thickBot="1">
      <c r="A29" s="64"/>
      <c r="B29" s="96">
        <v>11</v>
      </c>
      <c r="C29" s="95" t="s">
        <v>542</v>
      </c>
      <c r="D29" s="124" t="s">
        <v>603</v>
      </c>
      <c r="E29" s="107"/>
      <c r="F29" s="182" t="b">
        <v>0</v>
      </c>
      <c r="G29" s="143"/>
      <c r="H29" s="228"/>
      <c r="I29" s="229"/>
      <c r="J29" s="143"/>
      <c r="K29" s="251"/>
    </row>
    <row r="30" spans="1:11" s="315" customFormat="1" ht="13.5" thickTop="1">
      <c r="A30" s="70"/>
      <c r="B30" s="97">
        <v>12</v>
      </c>
      <c r="C30" s="98" t="s">
        <v>887</v>
      </c>
      <c r="D30" s="125"/>
      <c r="E30" s="298"/>
      <c r="F30" s="163">
        <v>40</v>
      </c>
      <c r="G30" s="183">
        <f t="shared" ref="G30:G35" si="4">LENB(E30)</f>
        <v>0</v>
      </c>
      <c r="H30" s="231" t="str">
        <f>IF(OR(E37="US",E37="CA"),IF(E30&lt;&gt;"","OK","NG"),"OK")</f>
        <v>OK</v>
      </c>
      <c r="I30" s="232" t="str">
        <f>IF(G30&lt;=F30,"OK","NG")</f>
        <v>OK</v>
      </c>
      <c r="J30" s="143"/>
      <c r="K30" s="307"/>
    </row>
    <row r="31" spans="1:11" s="255" customFormat="1">
      <c r="A31" s="65"/>
      <c r="B31" s="102">
        <v>13</v>
      </c>
      <c r="C31" s="99" t="s">
        <v>570</v>
      </c>
      <c r="D31" s="118"/>
      <c r="E31" s="297"/>
      <c r="F31" s="163">
        <v>10</v>
      </c>
      <c r="G31" s="143">
        <f>LENB(E31)</f>
        <v>0</v>
      </c>
      <c r="H31" s="226" t="str">
        <f>IF(G31=0,"NG","OK")</f>
        <v>NG</v>
      </c>
      <c r="I31" s="227" t="str">
        <f t="shared" ref="I31:I36" si="5">IF(G31&lt;=F31,"OK","NG")</f>
        <v>OK</v>
      </c>
      <c r="J31" s="143"/>
      <c r="K31" s="251"/>
    </row>
    <row r="32" spans="1:11" s="255" customFormat="1">
      <c r="A32" s="65"/>
      <c r="B32" s="328">
        <v>14</v>
      </c>
      <c r="C32" s="94" t="s">
        <v>592</v>
      </c>
      <c r="D32" s="118"/>
      <c r="E32" s="296"/>
      <c r="F32" s="163">
        <v>60</v>
      </c>
      <c r="G32" s="143">
        <f>LENB(E32)</f>
        <v>0</v>
      </c>
      <c r="H32" s="226" t="str">
        <f>IF(G32=0,"NG","OK")</f>
        <v>NG</v>
      </c>
      <c r="I32" s="227" t="str">
        <f t="shared" si="5"/>
        <v>OK</v>
      </c>
      <c r="J32" s="143"/>
      <c r="K32" s="304"/>
    </row>
    <row r="33" spans="1:11" s="255" customFormat="1">
      <c r="A33" s="65"/>
      <c r="B33" s="329"/>
      <c r="C33" s="94" t="s">
        <v>593</v>
      </c>
      <c r="D33" s="118"/>
      <c r="E33" s="297"/>
      <c r="F33" s="163">
        <v>40</v>
      </c>
      <c r="G33" s="143">
        <f>LENB(E33)</f>
        <v>0</v>
      </c>
      <c r="H33" s="226"/>
      <c r="I33" s="227" t="str">
        <f t="shared" si="5"/>
        <v>OK</v>
      </c>
      <c r="J33" s="143"/>
      <c r="K33" s="304"/>
    </row>
    <row r="34" spans="1:11" s="255" customFormat="1">
      <c r="A34" s="65"/>
      <c r="B34" s="337"/>
      <c r="C34" s="99" t="s">
        <v>594</v>
      </c>
      <c r="D34" s="118"/>
      <c r="E34" s="297"/>
      <c r="F34" s="163">
        <v>40</v>
      </c>
      <c r="G34" s="143">
        <f>LENB(E34)</f>
        <v>0</v>
      </c>
      <c r="H34" s="226"/>
      <c r="I34" s="227" t="str">
        <f t="shared" si="5"/>
        <v>OK</v>
      </c>
      <c r="J34" s="143"/>
      <c r="K34" s="304"/>
    </row>
    <row r="35" spans="1:11" s="255" customFormat="1">
      <c r="A35" s="65"/>
      <c r="B35" s="102">
        <v>15</v>
      </c>
      <c r="C35" s="99" t="s">
        <v>572</v>
      </c>
      <c r="D35" s="118"/>
      <c r="E35" s="104"/>
      <c r="F35" s="163">
        <v>40</v>
      </c>
      <c r="G35" s="143">
        <f t="shared" si="4"/>
        <v>0</v>
      </c>
      <c r="H35" s="226" t="str">
        <f>IF(G35=0,"NG","OK")</f>
        <v>NG</v>
      </c>
      <c r="I35" s="227" t="str">
        <f t="shared" si="5"/>
        <v>OK</v>
      </c>
      <c r="J35" s="143"/>
      <c r="K35" s="304"/>
    </row>
    <row r="36" spans="1:11" s="315" customFormat="1">
      <c r="A36" s="70"/>
      <c r="B36" s="102">
        <v>16</v>
      </c>
      <c r="C36" s="94" t="s">
        <v>615</v>
      </c>
      <c r="D36" s="118" t="s">
        <v>604</v>
      </c>
      <c r="E36" s="176"/>
      <c r="F36" s="163">
        <v>3</v>
      </c>
      <c r="G36" s="183">
        <f t="shared" ref="G36:G37" si="6">LENB(E36)</f>
        <v>0</v>
      </c>
      <c r="H36" s="230" t="str">
        <f>IF(OR(E37="US",E37="CA"),IF(E36&lt;&gt;"","OK","NG"),"OK")</f>
        <v>OK</v>
      </c>
      <c r="I36" s="227" t="str">
        <f t="shared" si="5"/>
        <v>OK</v>
      </c>
      <c r="J36" s="143"/>
      <c r="K36" s="304"/>
    </row>
    <row r="37" spans="1:11" s="80" customFormat="1">
      <c r="A37" s="66"/>
      <c r="B37" s="102">
        <v>17</v>
      </c>
      <c r="C37" s="94" t="s">
        <v>595</v>
      </c>
      <c r="D37" s="239" t="s">
        <v>65</v>
      </c>
      <c r="E37" s="184" t="str">
        <f>IF(TRIM(D37)="","",VLOOKUP(D37,List_CountryValue,2,FALSE))</f>
        <v>IN</v>
      </c>
      <c r="F37" s="163">
        <v>2</v>
      </c>
      <c r="G37" s="143">
        <f t="shared" si="6"/>
        <v>2</v>
      </c>
      <c r="H37" s="226" t="str">
        <f>IF(G37=0,"NG","OK")</f>
        <v>OK</v>
      </c>
      <c r="I37" s="227" t="str">
        <f t="shared" ref="I37" si="7">IF(G37&lt;=F37,"OK","NG")</f>
        <v>OK</v>
      </c>
      <c r="J37" s="143"/>
      <c r="K37" s="304"/>
    </row>
    <row r="38" spans="1:11" s="316" customFormat="1" ht="13.5" thickBot="1">
      <c r="A38" s="71"/>
      <c r="B38" s="96">
        <v>18</v>
      </c>
      <c r="C38" s="95" t="s">
        <v>571</v>
      </c>
      <c r="D38" s="126"/>
      <c r="E38" s="107"/>
      <c r="F38" s="163">
        <v>16</v>
      </c>
      <c r="G38" s="143">
        <f t="shared" ref="G38" si="8">LENB(E38)</f>
        <v>0</v>
      </c>
      <c r="H38" s="228" t="str">
        <f>IF(G38=0,"NG","OK")</f>
        <v>NG</v>
      </c>
      <c r="I38" s="229" t="str">
        <f>IF(G38&lt;=F38,"OK","NG")</f>
        <v>OK</v>
      </c>
      <c r="J38" s="143"/>
      <c r="K38" s="251"/>
    </row>
    <row r="39" spans="1:11" s="316" customFormat="1" ht="13.5" thickTop="1">
      <c r="A39" s="71"/>
      <c r="B39" s="260"/>
      <c r="C39" s="261"/>
      <c r="D39" s="262"/>
      <c r="E39" s="259"/>
      <c r="F39" s="163"/>
      <c r="G39" s="143"/>
      <c r="H39" s="143"/>
      <c r="I39" s="143"/>
      <c r="J39" s="143"/>
      <c r="K39" s="251"/>
    </row>
    <row r="40" spans="1:11" s="80" customFormat="1" ht="16.5" thickBot="1">
      <c r="A40" s="66"/>
      <c r="B40" s="321" t="s">
        <v>585</v>
      </c>
      <c r="C40" s="322"/>
      <c r="D40" s="127"/>
      <c r="E40" s="181"/>
      <c r="F40" s="161"/>
      <c r="G40" s="146"/>
      <c r="H40" s="152"/>
      <c r="I40" s="152"/>
      <c r="J40" s="152"/>
      <c r="K40" s="308"/>
    </row>
    <row r="41" spans="1:11" s="80" customFormat="1" ht="13.5" thickTop="1">
      <c r="A41" s="66"/>
      <c r="B41" s="92">
        <v>19</v>
      </c>
      <c r="C41" s="88" t="s">
        <v>599</v>
      </c>
      <c r="D41" s="333" t="s">
        <v>631</v>
      </c>
      <c r="E41" s="185" t="str">
        <f>IF(TRIM(PaymentData)="","",VLOOKUP(TRIM(D41),PaymentTermsValue,2))</f>
        <v>FA00</v>
      </c>
      <c r="F41" s="142"/>
      <c r="G41" s="143"/>
      <c r="H41" s="224"/>
      <c r="I41" s="234"/>
      <c r="J41" s="143"/>
      <c r="K41" s="251"/>
    </row>
    <row r="42" spans="1:11" s="254" customFormat="1" ht="13.5" thickBot="1">
      <c r="A42" s="75"/>
      <c r="B42" s="91">
        <v>20</v>
      </c>
      <c r="C42" s="89" t="s">
        <v>575</v>
      </c>
      <c r="D42" s="334"/>
      <c r="E42" s="186" t="str">
        <f>E41</f>
        <v>FA00</v>
      </c>
      <c r="F42" s="163">
        <v>4</v>
      </c>
      <c r="G42" s="143">
        <f t="shared" ref="G42" si="9">LENB(E42)</f>
        <v>4</v>
      </c>
      <c r="H42" s="228"/>
      <c r="I42" s="229"/>
      <c r="J42" s="143"/>
      <c r="K42" s="304"/>
    </row>
    <row r="43" spans="1:11" ht="13.5" thickTop="1">
      <c r="D43" s="122"/>
      <c r="E43" s="177"/>
      <c r="F43" s="159"/>
      <c r="G43" s="144"/>
      <c r="H43" s="150"/>
      <c r="I43" s="150"/>
      <c r="J43" s="150"/>
    </row>
    <row r="44" spans="1:11" s="80" customFormat="1" ht="15.75">
      <c r="A44" s="66"/>
      <c r="B44" s="321" t="s">
        <v>582</v>
      </c>
      <c r="C44" s="322"/>
      <c r="D44" s="127"/>
      <c r="E44" s="180"/>
      <c r="F44" s="160"/>
      <c r="G44" s="145"/>
      <c r="H44" s="151"/>
      <c r="I44" s="151"/>
      <c r="J44" s="151"/>
      <c r="K44" s="309"/>
    </row>
    <row r="45" spans="1:11" s="82" customFormat="1" ht="16.5" thickBot="1">
      <c r="A45" s="74"/>
      <c r="B45" s="131" t="s">
        <v>583</v>
      </c>
      <c r="C45" s="73"/>
      <c r="D45" s="128"/>
      <c r="E45" s="180"/>
      <c r="F45" s="160"/>
      <c r="G45" s="145"/>
      <c r="H45" s="151"/>
      <c r="I45" s="151"/>
      <c r="J45" s="151"/>
      <c r="K45" s="309"/>
    </row>
    <row r="46" spans="1:11" s="254" customFormat="1" ht="13.5" thickTop="1">
      <c r="A46" s="75"/>
      <c r="B46" s="101">
        <v>21</v>
      </c>
      <c r="C46" s="93" t="s">
        <v>598</v>
      </c>
      <c r="D46" s="240" t="s">
        <v>65</v>
      </c>
      <c r="E46" s="185" t="str">
        <f>IF(TRIM(BankCountry1)="","",VLOOKUP(BankCountry1,List_CountryValue,2,FALSE))</f>
        <v>IN</v>
      </c>
      <c r="F46" s="163">
        <v>2</v>
      </c>
      <c r="G46" s="143">
        <f t="shared" ref="G46" si="10">LENB(E46)</f>
        <v>2</v>
      </c>
      <c r="H46" s="224" t="str">
        <f>IF(G46=0,"NG","OK")</f>
        <v>OK</v>
      </c>
      <c r="I46" s="225" t="str">
        <f>IF(G46&lt;=F46,"OK","NG")</f>
        <v>OK</v>
      </c>
      <c r="J46" s="143"/>
      <c r="K46" s="304"/>
    </row>
    <row r="47" spans="1:11" s="255" customFormat="1" ht="153" customHeight="1">
      <c r="A47" s="65"/>
      <c r="B47" s="102">
        <v>22</v>
      </c>
      <c r="C47" s="94" t="s">
        <v>607</v>
      </c>
      <c r="D47" s="201" t="s">
        <v>1149</v>
      </c>
      <c r="E47" s="104"/>
      <c r="F47" s="142"/>
      <c r="G47" s="143">
        <f t="shared" ref="G47" si="11">LENB(E47)</f>
        <v>0</v>
      </c>
      <c r="H47" s="230" t="str">
        <f>IF(OR(AND(G47=0,G48=0),AND(BankCountryCode1="CZ",E47="",E48=""),AND(BankCountryCode1="PL",E47="",E48=""),AND(PaymentTermCode="FT00",E47="",E48="")),"NG","OK")</f>
        <v>OK</v>
      </c>
      <c r="I47" s="233" t="str">
        <f>IF(OR(AND(PaymentTermCode="FA00",
OR(AND(BankCountryCode1="US",LEN(E47)&lt;&gt;9),AND(BankCountryCode1="CA",LEN(E47)&lt;&gt;9),AND(BankCountryCode1="AE",LEN(E47)&lt;&gt;9),AND(BankCountryCode1="LK",LEN(E47)&lt;&gt;8),AND(BankCountryCode1="HU",LEN(E47)&lt;&gt;8),AND(BankCountryCode1="TW",LEN(E47)&lt;&gt;7),AND(BankCountryCode1="TH",LEN(E47)&lt;&gt;7),AND(BankCountryCode1="AU",LEN(E47)&lt;&gt;6),AND(BankCountryCode1="NZ",LEN(E47)&lt;&gt;6),AND(BankCountryCode1="UK",LEN(E47)&lt;&gt;6),AND(BankCountryCode1="ZA",LEN(E47)&lt;&gt;6),AND(BankCountryCode1="HK",LEN(E47)&lt;&gt;6),AND(BankCountryCode1="AR",LEN(E47)&lt;&gt;5),AND(BankCountryCode1="CH",LEN(E47)&lt;&gt;5),AND(BankCountryCode1="DK",LEN(E47)&lt;&gt;4),AND(BankCountryCode1="CL",LEN(E47)&lt;&gt;3),AND(BankCountryCode1="MX",LEN(E47)&lt;&gt;3),AND(BankCountryCode1="SE",LEN(E47)&lt;&gt;4),AND(BankCountryCode1="MY",LEN(E47)&lt;&gt;2),AND(BankCountryCode1="DK",LEN(E47)&lt;&gt;4),AND(BankCountryCode1="HU",LEN(E47)&lt;&gt;8)
)),AND(PaymentTermCode="FR00",OR(AND(BankCountryCode1="IN",LEN(E47)&lt;&gt;11),AND(BankCountryCode1="VN",LEN(E47)&lt;&gt;8),AND(BankCountryCode1="BR",LEN(E47)&lt;&gt;7),AND(BankCountryCode1="KR",LEN(E47)&lt;&gt;7),AND(BankCountryCode1="ID",LEN(E47)&lt;&gt;7),AND(BankCountryCode1="JP",LEN(E47)&lt;&gt;7),AND(BankCountryCode1="MX",LEN(E47)&lt;&gt;3),AND(BankCountryCode1="AR",LEN(E47)&lt;&gt;5),AND(BankCountryCode1="CN",LEN(E47)&lt;&gt;12),AND(BankCountryCode1="DK",LEN(E47)&lt;&gt;4,E48=""),AND(BankCountryCode1="HU",LEN(E47)&lt;&gt;8,E48=""),AND(BankCountryCode1="SE",LEN(E47)&lt;&gt;3,E48="")
))),"NG","OK")</f>
        <v>OK</v>
      </c>
      <c r="J47" s="143"/>
      <c r="K47" s="310"/>
    </row>
    <row r="48" spans="1:11" s="80" customFormat="1" ht="77.25" customHeight="1">
      <c r="A48" s="65"/>
      <c r="B48" s="102">
        <v>23</v>
      </c>
      <c r="C48" s="94" t="s">
        <v>546</v>
      </c>
      <c r="D48" s="201" t="s">
        <v>1144</v>
      </c>
      <c r="E48" s="104" t="s">
        <v>1371</v>
      </c>
      <c r="F48" s="163">
        <v>15</v>
      </c>
      <c r="G48" s="143">
        <f t="shared" ref="G48:G49" si="12">LENB(E48)</f>
        <v>3</v>
      </c>
      <c r="H48" s="230" t="str">
        <f>IF(OR(AND(G47=0,G48=0),AND(PaymentTermCode="FT00",E48=""),AND(PaymentTermCode="FS00",E48=""),AND(PaymentTermCode="FR00",OR(AND(BankCountryCode1="CL",E48=""),AND(BankCountryCode1="HK",E48=""),AND(BankCountryCode1="HK",E48=""),AND(BankCountryCode1="PH",E48=""),AND(BankCountryCode1="TH",E48=""),AND(BankCountryCode1="AE",E48=""),AND(BankCountryCode1="CZ",E48=""),
AND(BankCountryCode1="PL",E48=""),AND(BankCountryCode1="DK",E48=""),AND(BankCountryCode1="HU",E48="")))),"NG","OK")</f>
        <v>OK</v>
      </c>
      <c r="I48" s="233" t="str">
        <f>IF(AND(PaymentTermCode="FA00",BankCountryCode1="SG",LEN(E48)&lt;&gt;11),"NG","OK")</f>
        <v>OK</v>
      </c>
      <c r="J48" s="143"/>
      <c r="K48" s="251"/>
    </row>
    <row r="49" spans="1:11" s="80" customFormat="1" ht="30" customHeight="1">
      <c r="A49" s="66"/>
      <c r="B49" s="102">
        <v>24</v>
      </c>
      <c r="C49" s="94" t="s">
        <v>547</v>
      </c>
      <c r="D49" s="115" t="s">
        <v>1145</v>
      </c>
      <c r="E49" s="104"/>
      <c r="F49" s="163">
        <v>34</v>
      </c>
      <c r="G49" s="143">
        <f t="shared" si="12"/>
        <v>0</v>
      </c>
      <c r="H49" s="230" t="str">
        <f>IF(OR(AND(PaymentTermCode="FS00",E49=""),AND(PaymentTermCode="FA00",OR(BankCountryCode1="AE",BankCountryCode1="AR",BankCountryCode1="CH"),E49=""),AND(PaymentTermCode="FR00",OR(BankCountryCode1="AE",BankCountryCode1="AR",BankCountryCode1="CZ",BankCountryCode1="PL",BankCountryCode1="DK",BankCountryCode1="HU",BankCountryCode1="SE"),E49="")),"NG","OK")</f>
        <v>OK</v>
      </c>
      <c r="I49" s="233" t="str">
        <f>IF(G49&lt;=F49,"OK","NG")</f>
        <v>OK</v>
      </c>
      <c r="J49" s="143"/>
      <c r="K49" s="251"/>
    </row>
    <row r="50" spans="1:11" s="80" customFormat="1" ht="28.5" customHeight="1">
      <c r="A50" s="66"/>
      <c r="B50" s="328">
        <v>25</v>
      </c>
      <c r="C50" s="94" t="s">
        <v>1118</v>
      </c>
      <c r="D50" s="319" t="s">
        <v>907</v>
      </c>
      <c r="E50" s="140"/>
      <c r="F50" s="163">
        <v>60</v>
      </c>
      <c r="G50" s="143">
        <f>LENB(E50&amp;E51)</f>
        <v>0</v>
      </c>
      <c r="H50" s="230" t="str">
        <f>IF(AND(OR(E41="FT00",E41="FA00",E41="FR00",E41="FS00"),E50=""),"NG","OK")</f>
        <v>NG</v>
      </c>
      <c r="I50" s="227" t="str">
        <f t="shared" ref="I50:I55" si="13">IF(G50&lt;=F50,"OK","NG")</f>
        <v>OK</v>
      </c>
      <c r="J50" s="143"/>
      <c r="K50" s="251"/>
    </row>
    <row r="51" spans="1:11" s="80" customFormat="1" ht="25.5" customHeight="1">
      <c r="A51" s="66"/>
      <c r="B51" s="337"/>
      <c r="C51" s="94" t="s">
        <v>889</v>
      </c>
      <c r="D51" s="320"/>
      <c r="E51" s="140"/>
      <c r="F51" s="163"/>
      <c r="G51" s="143"/>
      <c r="H51" s="230"/>
      <c r="I51" s="227"/>
      <c r="J51" s="143"/>
      <c r="K51" s="310"/>
    </row>
    <row r="52" spans="1:11" s="255" customFormat="1" ht="27" customHeight="1">
      <c r="A52" s="65"/>
      <c r="B52" s="328">
        <v>26</v>
      </c>
      <c r="C52" s="94" t="s">
        <v>573</v>
      </c>
      <c r="D52" s="318" t="s">
        <v>1146</v>
      </c>
      <c r="E52" s="104"/>
      <c r="F52" s="163">
        <v>18</v>
      </c>
      <c r="G52" s="143">
        <f t="shared" ref="G52:G56" si="14">LENB(E52)</f>
        <v>0</v>
      </c>
      <c r="H52" s="226" t="str">
        <f>IF(AND(E52&lt;&gt;"",OR(COUNTIF(E52,"*-*"),COUNTIF(E52,"* *"),E52="")),"NG","OK")</f>
        <v>OK</v>
      </c>
      <c r="I52" s="227" t="str">
        <f>IF(OR(G52&gt;F52,AND(PaymentTermCode="FA00",OR(AND(BankCountryCode1="MX",LEN(E52)&lt;&gt;18),AND(BankCountryCode1="NZ",LEN(E52)&lt;&gt;10),AND(BankCountryCode1="DK",LEN(E52)&lt;&gt;10))),AND(PaymentTermCode="FR00",OR(AND(BankCountryCode1="MX",LEN(E52)&lt;&gt;18),AND(BankCountryCode1="DK",LEN(E52)&lt;&gt;10,E49="")
))),"NG","OK")</f>
        <v>OK</v>
      </c>
      <c r="J52" s="143"/>
      <c r="K52" s="251"/>
    </row>
    <row r="53" spans="1:11" s="255" customFormat="1" ht="27.6" customHeight="1">
      <c r="A53" s="65"/>
      <c r="B53" s="337"/>
      <c r="C53" s="94" t="s">
        <v>608</v>
      </c>
      <c r="D53" s="318"/>
      <c r="E53" s="140"/>
      <c r="F53" s="163">
        <v>20</v>
      </c>
      <c r="G53" s="143">
        <f t="shared" si="14"/>
        <v>0</v>
      </c>
      <c r="H53" s="226" t="str">
        <f>IF(AND(E53&lt;&gt;"",OR(COUNTIF(E53,"*-*"),COUNTIF(E53,"* *"),E53="")),"NG","OK")</f>
        <v>OK</v>
      </c>
      <c r="I53" s="227" t="str">
        <f t="shared" si="13"/>
        <v>OK</v>
      </c>
      <c r="J53" s="143"/>
      <c r="K53" s="251"/>
    </row>
    <row r="54" spans="1:11" s="80" customFormat="1" ht="42" customHeight="1">
      <c r="A54" s="66"/>
      <c r="B54" s="328">
        <v>27</v>
      </c>
      <c r="C54" s="94" t="s">
        <v>601</v>
      </c>
      <c r="D54" s="331" t="s">
        <v>605</v>
      </c>
      <c r="E54" s="296"/>
      <c r="F54" s="163">
        <v>40</v>
      </c>
      <c r="G54" s="143">
        <f t="shared" si="14"/>
        <v>0</v>
      </c>
      <c r="H54" s="226" t="str">
        <f>IF(G54=0,"NG","OK")</f>
        <v>NG</v>
      </c>
      <c r="I54" s="227" t="str">
        <f t="shared" si="13"/>
        <v>OK</v>
      </c>
      <c r="J54" s="143"/>
      <c r="K54" s="251"/>
    </row>
    <row r="55" spans="1:11" s="255" customFormat="1" ht="42.75" customHeight="1">
      <c r="A55" s="65"/>
      <c r="B55" s="337"/>
      <c r="C55" s="94" t="s">
        <v>609</v>
      </c>
      <c r="D55" s="332"/>
      <c r="E55" s="317"/>
      <c r="F55" s="163">
        <v>15</v>
      </c>
      <c r="G55" s="143">
        <f t="shared" si="14"/>
        <v>0</v>
      </c>
      <c r="H55" s="226"/>
      <c r="I55" s="227" t="str">
        <f t="shared" si="13"/>
        <v>OK</v>
      </c>
      <c r="J55" s="143"/>
      <c r="K55" s="251"/>
    </row>
    <row r="56" spans="1:11" s="80" customFormat="1">
      <c r="A56" s="66"/>
      <c r="B56" s="102">
        <v>28</v>
      </c>
      <c r="C56" s="94" t="s">
        <v>574</v>
      </c>
      <c r="D56" s="246" t="s">
        <v>1070</v>
      </c>
      <c r="E56" s="184" t="str">
        <f>IF(TRIM(D56)&lt;&gt;"",VLOOKUP(D56,CurrenciesValue,3,FALSE),"")</f>
        <v>INR</v>
      </c>
      <c r="F56" s="142"/>
      <c r="G56" s="143">
        <f t="shared" si="14"/>
        <v>3</v>
      </c>
      <c r="H56" s="226" t="str">
        <f>IF(G56=0,"NG","OK")</f>
        <v>OK</v>
      </c>
      <c r="I56" s="227"/>
      <c r="J56" s="143"/>
      <c r="K56" s="311"/>
    </row>
    <row r="57" spans="1:11" s="80" customFormat="1" ht="15.75" customHeight="1">
      <c r="A57" s="66"/>
      <c r="B57" s="102">
        <v>29</v>
      </c>
      <c r="C57" s="94" t="s">
        <v>888</v>
      </c>
      <c r="D57" s="241" t="s">
        <v>1122</v>
      </c>
      <c r="E57" s="184" t="str">
        <f>IF(TRIM(D57)="","",VLOOKUP(D57,CountryAccountValue,2,FALSE))</f>
        <v>01</v>
      </c>
      <c r="F57" s="142"/>
      <c r="G57" s="143"/>
      <c r="H57" s="230"/>
      <c r="I57" s="233"/>
      <c r="J57" s="143"/>
      <c r="K57" s="251"/>
    </row>
    <row r="58" spans="1:11" s="80" customFormat="1" ht="18.75" customHeight="1" thickBot="1">
      <c r="A58" s="66"/>
      <c r="B58" s="96">
        <v>30</v>
      </c>
      <c r="C58" s="95" t="s">
        <v>548</v>
      </c>
      <c r="D58" s="212" t="s">
        <v>603</v>
      </c>
      <c r="E58" s="107"/>
      <c r="F58" s="182" t="b">
        <v>0</v>
      </c>
      <c r="G58" s="143"/>
      <c r="H58" s="228"/>
      <c r="I58" s="229"/>
      <c r="J58" s="143"/>
      <c r="K58" s="251"/>
    </row>
    <row r="59" spans="1:11" ht="13.5" thickTop="1">
      <c r="D59" s="122"/>
      <c r="E59" s="177"/>
      <c r="F59" s="159"/>
      <c r="G59" s="144"/>
      <c r="H59" s="150"/>
      <c r="I59" s="150"/>
      <c r="J59" s="150"/>
    </row>
    <row r="60" spans="1:11" s="82" customFormat="1" ht="23.25">
      <c r="A60" s="74"/>
      <c r="B60" s="132" t="s">
        <v>587</v>
      </c>
      <c r="C60" s="73"/>
      <c r="D60" s="128"/>
      <c r="E60" s="180"/>
      <c r="F60" s="160"/>
      <c r="G60" s="145"/>
      <c r="H60" s="151"/>
      <c r="I60" s="151"/>
      <c r="J60" s="151"/>
      <c r="K60" s="309"/>
    </row>
    <row r="61" spans="1:11" s="82" customFormat="1" ht="15.75">
      <c r="A61" s="74"/>
      <c r="B61" s="136"/>
      <c r="C61" s="73"/>
      <c r="D61" s="128"/>
      <c r="E61" s="180"/>
      <c r="F61" s="160"/>
      <c r="G61" s="145"/>
      <c r="H61" s="151"/>
      <c r="I61" s="151"/>
      <c r="J61" s="151"/>
      <c r="K61" s="309"/>
    </row>
    <row r="62" spans="1:11" s="80" customFormat="1" ht="16.5" thickBot="1">
      <c r="A62" s="66"/>
      <c r="B62" s="321" t="s">
        <v>890</v>
      </c>
      <c r="C62" s="322"/>
      <c r="D62" s="129"/>
      <c r="E62" s="181"/>
      <c r="F62" s="161"/>
      <c r="G62" s="146"/>
      <c r="H62" s="152"/>
      <c r="I62" s="152"/>
      <c r="J62" s="152"/>
      <c r="K62" s="304"/>
    </row>
    <row r="63" spans="1:11" s="80" customFormat="1" ht="13.5" thickTop="1">
      <c r="A63" s="66"/>
      <c r="B63" s="92">
        <v>31</v>
      </c>
      <c r="C63" s="88" t="s">
        <v>891</v>
      </c>
      <c r="D63" s="247" t="s">
        <v>1139</v>
      </c>
      <c r="E63" s="103"/>
      <c r="F63" s="163">
        <v>10</v>
      </c>
      <c r="G63" s="143">
        <f t="shared" ref="G63:G65" si="15">LENB(E63)</f>
        <v>0</v>
      </c>
      <c r="H63" s="235" t="str">
        <f>IF(AND(F34=TRUE,E63=""),"NG","OK")</f>
        <v>OK</v>
      </c>
      <c r="I63" s="225" t="str">
        <f>IF(G63&lt;=F63,"OK","NG")</f>
        <v>OK</v>
      </c>
      <c r="J63" s="143"/>
      <c r="K63" s="304"/>
    </row>
    <row r="64" spans="1:11" s="80" customFormat="1" ht="42" customHeight="1">
      <c r="A64" s="66"/>
      <c r="B64" s="208">
        <v>32</v>
      </c>
      <c r="C64" s="209" t="s">
        <v>892</v>
      </c>
      <c r="D64" s="210" t="s">
        <v>616</v>
      </c>
      <c r="E64" s="211"/>
      <c r="F64" s="163">
        <v>80</v>
      </c>
      <c r="G64" s="143">
        <f t="shared" si="15"/>
        <v>0</v>
      </c>
      <c r="H64" s="230" t="str">
        <f>IF(AND(F29=TRUE,E64=""),"NG","OK")</f>
        <v>OK</v>
      </c>
      <c r="I64" s="227" t="str">
        <f>IF(G64&lt;=F64,"OK","NG")</f>
        <v>OK</v>
      </c>
      <c r="J64" s="143"/>
      <c r="K64" s="304"/>
    </row>
    <row r="65" spans="1:11" s="80" customFormat="1" ht="13.5" thickBot="1">
      <c r="A65" s="66"/>
      <c r="B65" s="213">
        <v>33</v>
      </c>
      <c r="C65" s="214" t="s">
        <v>893</v>
      </c>
      <c r="D65" s="216" t="s">
        <v>616</v>
      </c>
      <c r="E65" s="215"/>
      <c r="F65" s="163">
        <v>38</v>
      </c>
      <c r="G65" s="143">
        <f t="shared" si="15"/>
        <v>0</v>
      </c>
      <c r="H65" s="236" t="str">
        <f>IF(AND(F29=TRUE,E65=""),"NG","OK")</f>
        <v>OK</v>
      </c>
      <c r="I65" s="229" t="str">
        <f>IF(G65&lt;=F65,"OK","NG")</f>
        <v>OK</v>
      </c>
      <c r="J65" s="143"/>
      <c r="K65" s="304"/>
    </row>
    <row r="66" spans="1:11" s="80" customFormat="1" ht="17.25" thickTop="1" thickBot="1">
      <c r="A66" s="66"/>
      <c r="B66" s="137" t="s">
        <v>586</v>
      </c>
      <c r="C66" s="83"/>
      <c r="D66" s="127"/>
      <c r="E66" s="180"/>
      <c r="F66" s="160"/>
      <c r="G66" s="145"/>
      <c r="H66" s="151"/>
      <c r="I66" s="151"/>
      <c r="J66" s="151"/>
      <c r="K66" s="309"/>
    </row>
    <row r="67" spans="1:11" s="80" customFormat="1" ht="81.599999999999994" customHeight="1" thickTop="1" thickBot="1">
      <c r="A67" s="66"/>
      <c r="B67" s="138">
        <v>34</v>
      </c>
      <c r="C67" s="90" t="s">
        <v>1141</v>
      </c>
      <c r="D67" s="202" t="s">
        <v>1147</v>
      </c>
      <c r="E67" s="141"/>
      <c r="F67" s="142"/>
      <c r="G67" s="143">
        <f t="shared" ref="G67" si="16">LENB(E67)</f>
        <v>0</v>
      </c>
      <c r="H67" s="237" t="str">
        <f>IF(OR(COUNTIF(E67,"*-*"),COUNTIF(E67,"*.*"),AND(PaymentTermCode="FA00",BankCountryCode1="TW",E67=""),AND(OR(PaymentTermCode="FA00",PaymentTermCode="FR00"),BankCountryCode1="CL",E67=""),AND(PaymentTermCode="FR00",BankCountryCode1="BR",E67=""),AND(OR(PaymentTermCode="FA00",PaymentTermCode="FR00"),BankCountryCode1="AR",E67=""),AND(OR(PaymentTermCode="FA00",PaymentTermCode="FT00"),BankCountryCode1="MX",E67="")),"NG","OK")</f>
        <v>OK</v>
      </c>
      <c r="I67" s="250"/>
      <c r="J67" s="143"/>
      <c r="K67" s="251"/>
    </row>
    <row r="68" spans="1:11" s="80" customFormat="1" ht="15.75" thickTop="1">
      <c r="A68" s="66"/>
      <c r="B68" s="335"/>
      <c r="C68" s="336"/>
      <c r="D68" s="127"/>
      <c r="E68" s="180"/>
      <c r="F68" s="160"/>
      <c r="G68" s="145"/>
      <c r="H68" s="151"/>
      <c r="I68" s="151"/>
      <c r="J68" s="151"/>
      <c r="K68" s="309"/>
    </row>
    <row r="69" spans="1:11" s="80" customFormat="1">
      <c r="A69" s="66"/>
      <c r="B69" s="133"/>
      <c r="C69" s="67"/>
      <c r="D69" s="114"/>
      <c r="E69" s="77"/>
      <c r="F69" s="162"/>
      <c r="G69" s="147"/>
      <c r="H69" s="147"/>
      <c r="I69" s="147"/>
      <c r="J69" s="147"/>
      <c r="K69" s="312"/>
    </row>
    <row r="74" spans="1:11">
      <c r="E74" s="108"/>
      <c r="F74" s="159"/>
      <c r="G74" s="144"/>
    </row>
  </sheetData>
  <sheetProtection algorithmName="SHA-512" hashValue="cE6/av3iVomRkWwgLrUKqI96G03+iW4Su/20DzkuqcrG2PFg53rOfqd5HRRIK1NK7f8gUoFhy6kNWbL354jzMQ==" saltValue="UPkmFiTu8R6MboKcx7A6+Q==" spinCount="100000" sheet="1" selectLockedCells="1"/>
  <dataConsolidate/>
  <mergeCells count="17">
    <mergeCell ref="B68:C68"/>
    <mergeCell ref="B32:B34"/>
    <mergeCell ref="B52:B53"/>
    <mergeCell ref="B54:B55"/>
    <mergeCell ref="B44:C44"/>
    <mergeCell ref="B50:B51"/>
    <mergeCell ref="B40:C40"/>
    <mergeCell ref="D52:D53"/>
    <mergeCell ref="D50:D51"/>
    <mergeCell ref="B62:C62"/>
    <mergeCell ref="B10:C10"/>
    <mergeCell ref="B11:B13"/>
    <mergeCell ref="C11:C13"/>
    <mergeCell ref="B25:C25"/>
    <mergeCell ref="B19:B23"/>
    <mergeCell ref="D54:D55"/>
    <mergeCell ref="D41:D42"/>
  </mergeCells>
  <phoneticPr fontId="11"/>
  <conditionalFormatting sqref="E20:E23 E30 E36:E37 K23 K30 E41:E42 E67 E68:H68 E66:H66 E44:H45 J44:K45 J66:K66 J68:K68 K41:K42 K67 K36:K37 E46:E58 K46:K58 E60:K61 E40:K40">
    <cfRule type="expression" dxfId="83" priority="139" stopIfTrue="1">
      <formula>#REF!-#REF!&gt;0</formula>
    </cfRule>
  </conditionalFormatting>
  <conditionalFormatting sqref="E12:E13 E18:E19 K26:K27 E38:E42 E31:E35 K18 K11:K13 K38:K42 K31">
    <cfRule type="expression" dxfId="82" priority="142" stopIfTrue="1">
      <formula>#REF!="NG"</formula>
    </cfRule>
  </conditionalFormatting>
  <conditionalFormatting sqref="E16:E17 K16:K17">
    <cfRule type="expression" dxfId="81" priority="136" stopIfTrue="1">
      <formula>#REF!="NG"</formula>
    </cfRule>
  </conditionalFormatting>
  <conditionalFormatting sqref="K32">
    <cfRule type="expression" dxfId="80" priority="131" stopIfTrue="1">
      <formula>#REF!-#REF!&gt;0</formula>
    </cfRule>
  </conditionalFormatting>
  <conditionalFormatting sqref="K33">
    <cfRule type="expression" dxfId="79" priority="130" stopIfTrue="1">
      <formula>#REF!-#REF!&gt;0</formula>
    </cfRule>
  </conditionalFormatting>
  <conditionalFormatting sqref="K34">
    <cfRule type="expression" dxfId="78" priority="129" stopIfTrue="1">
      <formula>#REF!-#REF!&gt;0</formula>
    </cfRule>
  </conditionalFormatting>
  <conditionalFormatting sqref="K35">
    <cfRule type="expression" dxfId="77" priority="128" stopIfTrue="1">
      <formula>#REF!-#REF!&gt;0</formula>
    </cfRule>
  </conditionalFormatting>
  <conditionalFormatting sqref="E11">
    <cfRule type="expression" dxfId="76" priority="122" stopIfTrue="1">
      <formula>#REF!-#REF!&gt;0</formula>
    </cfRule>
  </conditionalFormatting>
  <conditionalFormatting sqref="E26:E27">
    <cfRule type="expression" dxfId="75" priority="123" stopIfTrue="1">
      <formula>#REF!-#REF!&gt;0</formula>
    </cfRule>
  </conditionalFormatting>
  <conditionalFormatting sqref="I68 I66 I44:I45">
    <cfRule type="expression" dxfId="74" priority="112" stopIfTrue="1">
      <formula>#REF!-#REF!&gt;0</formula>
    </cfRule>
  </conditionalFormatting>
  <conditionalFormatting sqref="K19:K22">
    <cfRule type="expression" dxfId="73" priority="8" stopIfTrue="1">
      <formula>#REF!="NG"</formula>
    </cfRule>
  </conditionalFormatting>
  <conditionalFormatting sqref="E63:E65 E62:H62 J62">
    <cfRule type="expression" dxfId="72" priority="7" stopIfTrue="1">
      <formula>#REF!-#REF!&gt;0</formula>
    </cfRule>
  </conditionalFormatting>
  <conditionalFormatting sqref="I62">
    <cfRule type="expression" dxfId="71" priority="6" stopIfTrue="1">
      <formula>#REF!-#REF!&gt;0</formula>
    </cfRule>
  </conditionalFormatting>
  <conditionalFormatting sqref="K62:K65">
    <cfRule type="expression" dxfId="70" priority="1" stopIfTrue="1">
      <formula>#REF!-#REF!&gt;0</formula>
    </cfRule>
  </conditionalFormatting>
  <dataValidations count="6">
    <dataValidation type="list" allowBlank="1" showInputMessage="1" showErrorMessage="1" sqref="D46" xr:uid="{00000000-0002-0000-0000-000000000000}">
      <formula1>List_BankCountry</formula1>
    </dataValidation>
    <dataValidation type="list" allowBlank="1" showInputMessage="1" showErrorMessage="1" sqref="D57" xr:uid="{00000000-0002-0000-0000-000001000000}">
      <formula1>CountryAccount</formula1>
    </dataValidation>
    <dataValidation type="list" allowBlank="1" showInputMessage="1" showErrorMessage="1" sqref="D37" xr:uid="{00000000-0002-0000-0000-000002000000}">
      <formula1>List_Country</formula1>
    </dataValidation>
    <dataValidation type="list" allowBlank="1" showInputMessage="1" showErrorMessage="1" sqref="D41:D42" xr:uid="{00000000-0002-0000-0000-000003000000}">
      <formula1>PaymentTerms</formula1>
    </dataValidation>
    <dataValidation type="list" allowBlank="1" showInputMessage="1" showErrorMessage="1" sqref="D14" xr:uid="{00000000-0002-0000-0000-000004000000}">
      <formula1>ApplicationSystems</formula1>
    </dataValidation>
    <dataValidation type="list" allowBlank="1" showInputMessage="1" showErrorMessage="1" sqref="D56" xr:uid="{00000000-0002-0000-0000-000005000000}">
      <formula1>CurrencyName</formula1>
    </dataValidation>
  </dataValidations>
  <pageMargins left="0.23622047244094491" right="0.23622047244094491" top="0.74803149606299213" bottom="0.74803149606299213" header="0.31496062992125984" footer="0.31496062992125984"/>
  <pageSetup paperSize="9" scale="58" orientation="portrait" r:id="rId1"/>
  <headerFooter alignWithMargins="0"/>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687" r:id="rId4" name="Group Box 15">
              <controlPr defaultSize="0" print="0" autoFill="0" autoPict="0" macro="[0]!グループ214_Click">
                <anchor moveWithCells="1">
                  <from>
                    <xdr:col>4</xdr:col>
                    <xdr:colOff>1609725</xdr:colOff>
                    <xdr:row>18</xdr:row>
                    <xdr:rowOff>28575</xdr:rowOff>
                  </from>
                  <to>
                    <xdr:col>4</xdr:col>
                    <xdr:colOff>2162175</xdr:colOff>
                    <xdr:row>31</xdr:row>
                    <xdr:rowOff>66675</xdr:rowOff>
                  </to>
                </anchor>
              </controlPr>
            </control>
          </mc:Choice>
        </mc:AlternateContent>
        <mc:AlternateContent xmlns:mc="http://schemas.openxmlformats.org/markup-compatibility/2006">
          <mc:Choice Requires="x14">
            <control shapeId="28701" r:id="rId5" name="Check Box 4">
              <controlPr locked="0" defaultSize="0" autoFill="0" autoLine="0" autoPict="0">
                <anchor moveWithCells="1" sizeWithCells="1">
                  <from>
                    <xdr:col>4</xdr:col>
                    <xdr:colOff>1609725</xdr:colOff>
                    <xdr:row>27</xdr:row>
                    <xdr:rowOff>142875</xdr:rowOff>
                  </from>
                  <to>
                    <xdr:col>4</xdr:col>
                    <xdr:colOff>1971675</xdr:colOff>
                    <xdr:row>28</xdr:row>
                    <xdr:rowOff>142875</xdr:rowOff>
                  </to>
                </anchor>
              </controlPr>
            </control>
          </mc:Choice>
        </mc:AlternateContent>
        <mc:AlternateContent xmlns:mc="http://schemas.openxmlformats.org/markup-compatibility/2006">
          <mc:Choice Requires="x14">
            <control shapeId="28710" r:id="rId6" name="Check Box 13">
              <controlPr locked="0" defaultSize="0" autoFill="0" autoLine="0" autoPict="0">
                <anchor moveWithCells="1" sizeWithCells="1">
                  <from>
                    <xdr:col>4</xdr:col>
                    <xdr:colOff>1609725</xdr:colOff>
                    <xdr:row>26</xdr:row>
                    <xdr:rowOff>28575</xdr:rowOff>
                  </from>
                  <to>
                    <xdr:col>4</xdr:col>
                    <xdr:colOff>1905000</xdr:colOff>
                    <xdr:row>28</xdr:row>
                    <xdr:rowOff>85725</xdr:rowOff>
                  </to>
                </anchor>
              </controlPr>
            </control>
          </mc:Choice>
        </mc:AlternateContent>
        <mc:AlternateContent xmlns:mc="http://schemas.openxmlformats.org/markup-compatibility/2006">
          <mc:Choice Requires="x14">
            <control shapeId="28713" r:id="rId7" name="Check Box 12">
              <controlPr locked="0" defaultSize="0" autoFill="0" autoLine="0" autoPict="0">
                <anchor moveWithCells="1" sizeWithCells="1">
                  <from>
                    <xdr:col>4</xdr:col>
                    <xdr:colOff>1695450</xdr:colOff>
                    <xdr:row>57</xdr:row>
                    <xdr:rowOff>28575</xdr:rowOff>
                  </from>
                  <to>
                    <xdr:col>4</xdr:col>
                    <xdr:colOff>1981200</xdr:colOff>
                    <xdr:row>57</xdr:row>
                    <xdr:rowOff>238125</xdr:rowOff>
                  </to>
                </anchor>
              </controlPr>
            </control>
          </mc:Choice>
        </mc:AlternateContent>
        <mc:AlternateContent xmlns:mc="http://schemas.openxmlformats.org/markup-compatibility/2006">
          <mc:Choice Requires="x14">
            <control shapeId="28714" r:id="rId8" name="オプション 42">
              <controlPr locked="0" defaultSize="0" autoFill="0" autoLine="0" autoPict="0" altText="New">
                <anchor moveWithCells="1">
                  <from>
                    <xdr:col>4</xdr:col>
                    <xdr:colOff>914400</xdr:colOff>
                    <xdr:row>13</xdr:row>
                    <xdr:rowOff>123825</xdr:rowOff>
                  </from>
                  <to>
                    <xdr:col>4</xdr:col>
                    <xdr:colOff>1647825</xdr:colOff>
                    <xdr:row>15</xdr:row>
                    <xdr:rowOff>57150</xdr:rowOff>
                  </to>
                </anchor>
              </controlPr>
            </control>
          </mc:Choice>
        </mc:AlternateContent>
        <mc:AlternateContent xmlns:mc="http://schemas.openxmlformats.org/markup-compatibility/2006">
          <mc:Choice Requires="x14">
            <control shapeId="28715" r:id="rId9" name="オプション 43">
              <controlPr locked="0" defaultSize="0" autoFill="0" autoLine="0" autoPict="0" altText="Update">
                <anchor moveWithCells="1">
                  <from>
                    <xdr:col>4</xdr:col>
                    <xdr:colOff>2228850</xdr:colOff>
                    <xdr:row>13</xdr:row>
                    <xdr:rowOff>123825</xdr:rowOff>
                  </from>
                  <to>
                    <xdr:col>4</xdr:col>
                    <xdr:colOff>2962275</xdr:colOff>
                    <xdr:row>15</xdr:row>
                    <xdr:rowOff>57150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1" operator="containsText" id="{B15FAB58-6066-41E7-8B57-79C03632CDA6}">
            <xm:f>NOT(ISERROR(SEARCH("NG",H11)))</xm:f>
            <xm:f>"NG"</xm:f>
            <x14:dxf>
              <font>
                <b/>
                <i val="0"/>
                <condense val="0"/>
                <extend val="0"/>
                <color indexed="10"/>
              </font>
            </x14:dxf>
          </x14:cfRule>
          <xm:sqref>J11:J23 H11:H23 I47 H48</xm:sqref>
        </x14:conditionalFormatting>
        <x14:conditionalFormatting xmlns:xm="http://schemas.microsoft.com/office/excel/2006/main">
          <x14:cfRule type="containsText" priority="111" operator="containsText" id="{8012EEC1-3798-429E-A970-E6B63124F6EE}">
            <xm:f>NOT(ISERROR(SEARCH("NG",I11)))</xm:f>
            <xm:f>"NG"</xm:f>
            <x14:dxf>
              <font>
                <b/>
                <i val="0"/>
                <condense val="0"/>
                <extend val="0"/>
                <color indexed="10"/>
              </font>
            </x14:dxf>
          </x14:cfRule>
          <xm:sqref>I11:I23</xm:sqref>
        </x14:conditionalFormatting>
        <x14:conditionalFormatting xmlns:xm="http://schemas.microsoft.com/office/excel/2006/main">
          <x14:cfRule type="containsText" priority="98" operator="containsText" id="{2A99AD5C-D569-4240-971D-E735074915A6}">
            <xm:f>NOT(ISERROR(SEARCH("NG",H26)))</xm:f>
            <xm:f>"NG"</xm:f>
            <x14:dxf>
              <font>
                <b/>
                <i val="0"/>
                <condense val="0"/>
                <extend val="0"/>
                <color indexed="10"/>
              </font>
            </x14:dxf>
          </x14:cfRule>
          <xm:sqref>H26:H27 J26:J27</xm:sqref>
        </x14:conditionalFormatting>
        <x14:conditionalFormatting xmlns:xm="http://schemas.microsoft.com/office/excel/2006/main">
          <x14:cfRule type="containsText" priority="96" operator="containsText" id="{2BD5EC81-66CB-4372-8C7F-9C816556E704}">
            <xm:f>NOT(ISERROR(SEARCH("NG",J31)))</xm:f>
            <xm:f>"NG"</xm:f>
            <x14:dxf>
              <font>
                <b/>
                <i val="0"/>
                <condense val="0"/>
                <extend val="0"/>
                <color indexed="10"/>
              </font>
            </x14:dxf>
          </x14:cfRule>
          <xm:sqref>J31</xm:sqref>
        </x14:conditionalFormatting>
        <x14:conditionalFormatting xmlns:xm="http://schemas.microsoft.com/office/excel/2006/main">
          <x14:cfRule type="containsText" priority="94" operator="containsText" id="{B94ABE12-0EDD-4091-B1E3-891D0A66192C}">
            <xm:f>NOT(ISERROR(SEARCH("NG",H32)))</xm:f>
            <xm:f>"NG"</xm:f>
            <x14:dxf>
              <font>
                <b/>
                <i val="0"/>
                <condense val="0"/>
                <extend val="0"/>
                <color indexed="10"/>
              </font>
            </x14:dxf>
          </x14:cfRule>
          <xm:sqref>H32 J32</xm:sqref>
        </x14:conditionalFormatting>
        <x14:conditionalFormatting xmlns:xm="http://schemas.microsoft.com/office/excel/2006/main">
          <x14:cfRule type="containsText" priority="92" operator="containsText" id="{E800B732-3FC9-49ED-9977-05161EB24ABF}">
            <xm:f>NOT(ISERROR(SEARCH("NG",H33)))</xm:f>
            <xm:f>"NG"</xm:f>
            <x14:dxf>
              <font>
                <b/>
                <i val="0"/>
                <condense val="0"/>
                <extend val="0"/>
                <color indexed="10"/>
              </font>
            </x14:dxf>
          </x14:cfRule>
          <xm:sqref>H33 J33</xm:sqref>
        </x14:conditionalFormatting>
        <x14:conditionalFormatting xmlns:xm="http://schemas.microsoft.com/office/excel/2006/main">
          <x14:cfRule type="containsText" priority="90" operator="containsText" id="{B0C355EA-5F07-40AC-A397-FBFAB79B7E5B}">
            <xm:f>NOT(ISERROR(SEARCH("NG",H34)))</xm:f>
            <xm:f>"NG"</xm:f>
            <x14:dxf>
              <font>
                <b/>
                <i val="0"/>
                <condense val="0"/>
                <extend val="0"/>
                <color indexed="10"/>
              </font>
            </x14:dxf>
          </x14:cfRule>
          <xm:sqref>H34 J34</xm:sqref>
        </x14:conditionalFormatting>
        <x14:conditionalFormatting xmlns:xm="http://schemas.microsoft.com/office/excel/2006/main">
          <x14:cfRule type="containsText" priority="88" operator="containsText" id="{74A7BD01-C75D-4A81-BD10-15778ADAE424}">
            <xm:f>NOT(ISERROR(SEARCH("NG",H35)))</xm:f>
            <xm:f>"NG"</xm:f>
            <x14:dxf>
              <font>
                <b/>
                <i val="0"/>
                <condense val="0"/>
                <extend val="0"/>
                <color indexed="10"/>
              </font>
            </x14:dxf>
          </x14:cfRule>
          <xm:sqref>H35 J35</xm:sqref>
        </x14:conditionalFormatting>
        <x14:conditionalFormatting xmlns:xm="http://schemas.microsoft.com/office/excel/2006/main">
          <x14:cfRule type="containsText" priority="86" operator="containsText" id="{42D25D84-3EAB-44DE-B0FA-B067EFEFD359}">
            <xm:f>NOT(ISERROR(SEARCH("NG",H38)))</xm:f>
            <xm:f>"NG"</xm:f>
            <x14:dxf>
              <font>
                <b/>
                <i val="0"/>
                <condense val="0"/>
                <extend val="0"/>
                <color indexed="10"/>
              </font>
            </x14:dxf>
          </x14:cfRule>
          <xm:sqref>H38:H42 J38:J42</xm:sqref>
        </x14:conditionalFormatting>
        <x14:conditionalFormatting xmlns:xm="http://schemas.microsoft.com/office/excel/2006/main">
          <x14:cfRule type="containsText" priority="82" operator="containsText" id="{128E7158-0102-47AA-B05C-F4CCF93B07EA}">
            <xm:f>NOT(ISERROR(SEARCH("NG",H50)))</xm:f>
            <xm:f>"NG"</xm:f>
            <x14:dxf>
              <font>
                <b/>
                <i val="0"/>
                <condense val="0"/>
                <extend val="0"/>
                <color indexed="10"/>
              </font>
            </x14:dxf>
          </x14:cfRule>
          <xm:sqref>H50:H51 J50:J51</xm:sqref>
        </x14:conditionalFormatting>
        <x14:conditionalFormatting xmlns:xm="http://schemas.microsoft.com/office/excel/2006/main">
          <x14:cfRule type="containsText" priority="80" operator="containsText" id="{42A4C2A8-0B52-4B33-AC36-6DE494B9D165}">
            <xm:f>NOT(ISERROR(SEARCH("NG",H52)))</xm:f>
            <xm:f>"NG"</xm:f>
            <x14:dxf>
              <font>
                <b/>
                <i val="0"/>
                <condense val="0"/>
                <extend val="0"/>
                <color indexed="10"/>
              </font>
            </x14:dxf>
          </x14:cfRule>
          <xm:sqref>J52 H52:H53</xm:sqref>
        </x14:conditionalFormatting>
        <x14:conditionalFormatting xmlns:xm="http://schemas.microsoft.com/office/excel/2006/main">
          <x14:cfRule type="containsText" priority="78" operator="containsText" id="{5D2C3FD2-AE10-4D36-89A0-A1D8AAE05827}">
            <xm:f>NOT(ISERROR(SEARCH("NG",J53)))</xm:f>
            <xm:f>"NG"</xm:f>
            <x14:dxf>
              <font>
                <b/>
                <i val="0"/>
                <condense val="0"/>
                <extend val="0"/>
                <color indexed="10"/>
              </font>
            </x14:dxf>
          </x14:cfRule>
          <xm:sqref>J53</xm:sqref>
        </x14:conditionalFormatting>
        <x14:conditionalFormatting xmlns:xm="http://schemas.microsoft.com/office/excel/2006/main">
          <x14:cfRule type="containsText" priority="76" operator="containsText" id="{91F8F11F-B301-4454-8F29-03B9C862E579}">
            <xm:f>NOT(ISERROR(SEARCH("NG",H54)))</xm:f>
            <xm:f>"NG"</xm:f>
            <x14:dxf>
              <font>
                <b/>
                <i val="0"/>
                <condense val="0"/>
                <extend val="0"/>
                <color indexed="10"/>
              </font>
            </x14:dxf>
          </x14:cfRule>
          <xm:sqref>H54 J54</xm:sqref>
        </x14:conditionalFormatting>
        <x14:conditionalFormatting xmlns:xm="http://schemas.microsoft.com/office/excel/2006/main">
          <x14:cfRule type="containsText" priority="74" operator="containsText" id="{EAE06B6A-64FC-4ED4-972A-3BEC1718F918}">
            <xm:f>NOT(ISERROR(SEARCH("NG",H55)))</xm:f>
            <xm:f>"NG"</xm:f>
            <x14:dxf>
              <font>
                <b/>
                <i val="0"/>
                <condense val="0"/>
                <extend val="0"/>
                <color indexed="10"/>
              </font>
            </x14:dxf>
          </x14:cfRule>
          <xm:sqref>H55 J55</xm:sqref>
        </x14:conditionalFormatting>
        <x14:conditionalFormatting xmlns:xm="http://schemas.microsoft.com/office/excel/2006/main">
          <x14:cfRule type="containsText" priority="68" operator="containsText" id="{7FDDBD3D-F705-4F0D-94C0-57DBB16C88B8}">
            <xm:f>NOT(ISERROR(SEARCH("NG",H42)))</xm:f>
            <xm:f>"NG"</xm:f>
            <x14:dxf>
              <font>
                <b/>
                <i val="0"/>
                <condense val="0"/>
                <extend val="0"/>
                <color indexed="10"/>
              </font>
            </x14:dxf>
          </x14:cfRule>
          <xm:sqref>H42 J42</xm:sqref>
        </x14:conditionalFormatting>
        <x14:conditionalFormatting xmlns:xm="http://schemas.microsoft.com/office/excel/2006/main">
          <x14:cfRule type="containsText" priority="58" operator="containsText" id="{40CC6D4F-4C46-4E3D-BB00-BE1AA0EEB556}">
            <xm:f>NOT(ISERROR(SEARCH("NG",I26)))</xm:f>
            <xm:f>"NG"</xm:f>
            <x14:dxf>
              <font>
                <b/>
                <i val="0"/>
                <condense val="0"/>
                <extend val="0"/>
                <color indexed="10"/>
              </font>
            </x14:dxf>
          </x14:cfRule>
          <xm:sqref>I38:I42 I31:I35 I26:I27</xm:sqref>
        </x14:conditionalFormatting>
        <x14:conditionalFormatting xmlns:xm="http://schemas.microsoft.com/office/excel/2006/main">
          <x14:cfRule type="containsText" priority="56" operator="containsText" id="{45E36203-9761-4E31-B791-08DC1B51FDEF}">
            <xm:f>NOT(ISERROR(SEARCH("NG",I50)))</xm:f>
            <xm:f>"NG"</xm:f>
            <x14:dxf>
              <font>
                <b/>
                <i val="0"/>
                <condense val="0"/>
                <extend val="0"/>
                <color indexed="10"/>
              </font>
            </x14:dxf>
          </x14:cfRule>
          <xm:sqref>I50:I55</xm:sqref>
        </x14:conditionalFormatting>
        <x14:conditionalFormatting xmlns:xm="http://schemas.microsoft.com/office/excel/2006/main">
          <x14:cfRule type="containsText" priority="55" operator="containsText" id="{F998E776-1CBC-4DBC-8642-ED5BF45FED9E}">
            <xm:f>NOT(ISERROR(SEARCH("NG",I41)))</xm:f>
            <xm:f>"NG"</xm:f>
            <x14:dxf>
              <font>
                <b/>
                <i val="0"/>
                <condense val="0"/>
                <extend val="0"/>
                <color indexed="10"/>
              </font>
            </x14:dxf>
          </x14:cfRule>
          <xm:sqref>I41:I42</xm:sqref>
        </x14:conditionalFormatting>
        <x14:conditionalFormatting xmlns:xm="http://schemas.microsoft.com/office/excel/2006/main">
          <x14:cfRule type="containsText" priority="52" operator="containsText" id="{B369484E-C4DD-4981-9D4D-82A8F2E1D5AD}">
            <xm:f>NOT(ISERROR(SEARCH("NG",H28)))</xm:f>
            <xm:f>"NG"</xm:f>
            <x14:dxf>
              <font>
                <b/>
                <i val="0"/>
                <condense val="0"/>
                <extend val="0"/>
                <color indexed="10"/>
              </font>
            </x14:dxf>
          </x14:cfRule>
          <xm:sqref>H28:H30 J28:J30</xm:sqref>
        </x14:conditionalFormatting>
        <x14:conditionalFormatting xmlns:xm="http://schemas.microsoft.com/office/excel/2006/main">
          <x14:cfRule type="containsText" priority="51" operator="containsText" id="{F2527CFA-6E73-4C1C-BB1F-8E46153DE349}">
            <xm:f>NOT(ISERROR(SEARCH("NG",I28)))</xm:f>
            <xm:f>"NG"</xm:f>
            <x14:dxf>
              <font>
                <b/>
                <i val="0"/>
                <condense val="0"/>
                <extend val="0"/>
                <color indexed="10"/>
              </font>
            </x14:dxf>
          </x14:cfRule>
          <xm:sqref>I28:I29</xm:sqref>
        </x14:conditionalFormatting>
        <x14:conditionalFormatting xmlns:xm="http://schemas.microsoft.com/office/excel/2006/main">
          <x14:cfRule type="containsText" priority="50" operator="containsText" id="{BB601440-C74B-4228-9235-20E3306DB6D8}">
            <xm:f>NOT(ISERROR(SEARCH("NG",J36)))</xm:f>
            <xm:f>"NG"</xm:f>
            <x14:dxf>
              <font>
                <b/>
                <i val="0"/>
                <condense val="0"/>
                <extend val="0"/>
                <color indexed="10"/>
              </font>
            </x14:dxf>
          </x14:cfRule>
          <xm:sqref>J36:J37</xm:sqref>
        </x14:conditionalFormatting>
        <x14:conditionalFormatting xmlns:xm="http://schemas.microsoft.com/office/excel/2006/main">
          <x14:cfRule type="containsText" priority="48" operator="containsText" id="{35BD732B-944D-4F05-8A38-2B10505CF0C5}">
            <xm:f>NOT(ISERROR(SEARCH("NG",H46)))</xm:f>
            <xm:f>"NG"</xm:f>
            <x14:dxf>
              <font>
                <b/>
                <i val="0"/>
                <condense val="0"/>
                <extend val="0"/>
                <color indexed="10"/>
              </font>
            </x14:dxf>
          </x14:cfRule>
          <xm:sqref>H47 J46:J49</xm:sqref>
        </x14:conditionalFormatting>
        <x14:conditionalFormatting xmlns:xm="http://schemas.microsoft.com/office/excel/2006/main">
          <x14:cfRule type="containsText" priority="46" operator="containsText" id="{49EBBC69-B8AD-4F78-B9F9-6E0BF5AA223E}">
            <xm:f>NOT(ISERROR(SEARCH("NG",H56)))</xm:f>
            <xm:f>"NG"</xm:f>
            <x14:dxf>
              <font>
                <b/>
                <i val="0"/>
                <condense val="0"/>
                <extend val="0"/>
                <color indexed="10"/>
              </font>
            </x14:dxf>
          </x14:cfRule>
          <xm:sqref>H56:H58 J56:J58</xm:sqref>
        </x14:conditionalFormatting>
        <x14:conditionalFormatting xmlns:xm="http://schemas.microsoft.com/office/excel/2006/main">
          <x14:cfRule type="containsText" priority="45" operator="containsText" id="{66B8C7A6-23CE-42A6-95B4-04E66FCD68B2}">
            <xm:f>NOT(ISERROR(SEARCH("NG",I56)))</xm:f>
            <xm:f>"NG"</xm:f>
            <x14:dxf>
              <font>
                <b/>
                <i val="0"/>
                <condense val="0"/>
                <extend val="0"/>
                <color indexed="10"/>
              </font>
            </x14:dxf>
          </x14:cfRule>
          <xm:sqref>I56:I58</xm:sqref>
        </x14:conditionalFormatting>
        <x14:conditionalFormatting xmlns:xm="http://schemas.microsoft.com/office/excel/2006/main">
          <x14:cfRule type="containsText" priority="42" operator="containsText" id="{0B26C624-720F-4ABA-A069-E4780A448FFC}">
            <xm:f>NOT(ISERROR(SEARCH("NG",H41)))</xm:f>
            <xm:f>"NG"</xm:f>
            <x14:dxf>
              <font>
                <b/>
                <i val="0"/>
                <condense val="0"/>
                <extend val="0"/>
                <color indexed="10"/>
              </font>
            </x14:dxf>
          </x14:cfRule>
          <xm:sqref>H41 J41</xm:sqref>
        </x14:conditionalFormatting>
        <x14:conditionalFormatting xmlns:xm="http://schemas.microsoft.com/office/excel/2006/main">
          <x14:cfRule type="containsText" priority="36" operator="containsText" id="{B80409CB-A9DB-4C12-9CB5-68151F8B6A77}">
            <xm:f>NOT(ISERROR(SEARCH("NG",H67)))</xm:f>
            <xm:f>"NG"</xm:f>
            <x14:dxf>
              <font>
                <b/>
                <i val="0"/>
                <condense val="0"/>
                <extend val="0"/>
                <color indexed="10"/>
              </font>
            </x14:dxf>
          </x14:cfRule>
          <xm:sqref>H67 J67</xm:sqref>
        </x14:conditionalFormatting>
        <x14:conditionalFormatting xmlns:xm="http://schemas.microsoft.com/office/excel/2006/main">
          <x14:cfRule type="containsText" priority="35" operator="containsText" id="{34D89440-B8C9-4908-A5D8-4E651F06F98C}">
            <xm:f>NOT(ISERROR(SEARCH("NG",I67)))</xm:f>
            <xm:f>"NG"</xm:f>
            <x14:dxf>
              <font>
                <b/>
                <i val="0"/>
                <condense val="0"/>
                <extend val="0"/>
                <color indexed="10"/>
              </font>
            </x14:dxf>
          </x14:cfRule>
          <xm:sqref>I67</xm:sqref>
        </x14:conditionalFormatting>
        <x14:conditionalFormatting xmlns:xm="http://schemas.microsoft.com/office/excel/2006/main">
          <x14:cfRule type="containsText" priority="23" operator="containsText" id="{865DEA35-A966-46AE-8D32-0B34E418BEC6}">
            <xm:f>NOT(ISERROR(SEARCH("NG",I36)))</xm:f>
            <xm:f>"NG"</xm:f>
            <x14:dxf>
              <font>
                <b/>
                <i val="0"/>
                <condense val="0"/>
                <extend val="0"/>
                <color indexed="10"/>
              </font>
            </x14:dxf>
          </x14:cfRule>
          <xm:sqref>I36</xm:sqref>
        </x14:conditionalFormatting>
        <x14:conditionalFormatting xmlns:xm="http://schemas.microsoft.com/office/excel/2006/main">
          <x14:cfRule type="containsText" priority="22" operator="containsText" id="{0C67D875-791D-46CE-A03B-38214E08178A}">
            <xm:f>NOT(ISERROR(SEARCH("NG",H31)))</xm:f>
            <xm:f>"NG"</xm:f>
            <x14:dxf>
              <font>
                <b/>
                <i val="0"/>
                <condense val="0"/>
                <extend val="0"/>
                <color indexed="10"/>
              </font>
            </x14:dxf>
          </x14:cfRule>
          <xm:sqref>H31</xm:sqref>
        </x14:conditionalFormatting>
        <x14:conditionalFormatting xmlns:xm="http://schemas.microsoft.com/office/excel/2006/main">
          <x14:cfRule type="containsText" priority="21" operator="containsText" id="{560461AE-2AF8-4124-8450-4D1A306BFF7D}">
            <xm:f>NOT(ISERROR(SEARCH("NG",I30)))</xm:f>
            <xm:f>"NG"</xm:f>
            <x14:dxf>
              <font>
                <b/>
                <i val="0"/>
                <condense val="0"/>
                <extend val="0"/>
                <color indexed="10"/>
              </font>
            </x14:dxf>
          </x14:cfRule>
          <xm:sqref>I30</xm:sqref>
        </x14:conditionalFormatting>
        <x14:conditionalFormatting xmlns:xm="http://schemas.microsoft.com/office/excel/2006/main">
          <x14:cfRule type="containsText" priority="20" operator="containsText" id="{30203329-90B7-4EB9-B5EA-E672210CEF84}">
            <xm:f>NOT(ISERROR(SEARCH("NG",H46)))</xm:f>
            <xm:f>"NG"</xm:f>
            <x14:dxf>
              <font>
                <b/>
                <i val="0"/>
                <condense val="0"/>
                <extend val="0"/>
                <color indexed="10"/>
              </font>
            </x14:dxf>
          </x14:cfRule>
          <xm:sqref>H46</xm:sqref>
        </x14:conditionalFormatting>
        <x14:conditionalFormatting xmlns:xm="http://schemas.microsoft.com/office/excel/2006/main">
          <x14:cfRule type="containsText" priority="19" operator="containsText" id="{D5BB60BE-6123-4697-BCDD-914FE6C3DF7B}">
            <xm:f>NOT(ISERROR(SEARCH("NG",I46)))</xm:f>
            <xm:f>"NG"</xm:f>
            <x14:dxf>
              <font>
                <b/>
                <i val="0"/>
                <condense val="0"/>
                <extend val="0"/>
                <color indexed="10"/>
              </font>
            </x14:dxf>
          </x14:cfRule>
          <xm:sqref>I46</xm:sqref>
        </x14:conditionalFormatting>
        <x14:conditionalFormatting xmlns:xm="http://schemas.microsoft.com/office/excel/2006/main">
          <x14:cfRule type="containsText" priority="18" operator="containsText" id="{AA957AB1-9D9A-4589-992E-420100E523C0}">
            <xm:f>NOT(ISERROR(SEARCH("NG",H49)))</xm:f>
            <xm:f>"NG"</xm:f>
            <x14:dxf>
              <font>
                <b/>
                <i val="0"/>
                <condense val="0"/>
                <extend val="0"/>
                <color indexed="10"/>
              </font>
            </x14:dxf>
          </x14:cfRule>
          <xm:sqref>H49</xm:sqref>
        </x14:conditionalFormatting>
        <x14:conditionalFormatting xmlns:xm="http://schemas.microsoft.com/office/excel/2006/main">
          <x14:cfRule type="containsText" priority="17" operator="containsText" id="{DF4A10DE-7715-4492-A9F3-BC42E9A98E20}">
            <xm:f>NOT(ISERROR(SEARCH("NG",I49)))</xm:f>
            <xm:f>"NG"</xm:f>
            <x14:dxf>
              <font>
                <b/>
                <i val="0"/>
                <condense val="0"/>
                <extend val="0"/>
                <color indexed="10"/>
              </font>
            </x14:dxf>
          </x14:cfRule>
          <xm:sqref>I49</xm:sqref>
        </x14:conditionalFormatting>
        <x14:conditionalFormatting xmlns:xm="http://schemas.microsoft.com/office/excel/2006/main">
          <x14:cfRule type="containsText" priority="16" operator="containsText" id="{58927006-731C-479D-9D15-A69846023860}">
            <xm:f>NOT(ISERROR(SEARCH("NG",H37)))</xm:f>
            <xm:f>"NG"</xm:f>
            <x14:dxf>
              <font>
                <b/>
                <i val="0"/>
                <condense val="0"/>
                <extend val="0"/>
                <color indexed="10"/>
              </font>
            </x14:dxf>
          </x14:cfRule>
          <xm:sqref>H37</xm:sqref>
        </x14:conditionalFormatting>
        <x14:conditionalFormatting xmlns:xm="http://schemas.microsoft.com/office/excel/2006/main">
          <x14:cfRule type="containsText" priority="15" operator="containsText" id="{14F61280-D437-464B-BC93-97E64A78F0E5}">
            <xm:f>NOT(ISERROR(SEARCH("NG",I37)))</xm:f>
            <xm:f>"NG"</xm:f>
            <x14:dxf>
              <font>
                <b/>
                <i val="0"/>
                <condense val="0"/>
                <extend val="0"/>
                <color indexed="10"/>
              </font>
            </x14:dxf>
          </x14:cfRule>
          <xm:sqref>I37</xm:sqref>
        </x14:conditionalFormatting>
        <x14:conditionalFormatting xmlns:xm="http://schemas.microsoft.com/office/excel/2006/main">
          <x14:cfRule type="containsText" priority="12" operator="containsText" id="{7402E9EA-DA89-455B-9855-FB6682E682F0}">
            <xm:f>NOT(ISERROR(SEARCH("NG",H36)))</xm:f>
            <xm:f>"NG"</xm:f>
            <x14:dxf>
              <font>
                <b/>
                <i val="0"/>
                <condense val="0"/>
                <extend val="0"/>
                <color indexed="10"/>
              </font>
            </x14:dxf>
          </x14:cfRule>
          <xm:sqref>H36</xm:sqref>
        </x14:conditionalFormatting>
        <x14:conditionalFormatting xmlns:xm="http://schemas.microsoft.com/office/excel/2006/main">
          <x14:cfRule type="containsText" priority="9" operator="containsText" id="{6D710A1B-90E6-44E4-AE11-D0CCF5FA4F41}">
            <xm:f>NOT(ISERROR(SEARCH("NG",I48)))</xm:f>
            <xm:f>"NG"</xm:f>
            <x14:dxf>
              <font>
                <b/>
                <i val="0"/>
                <condense val="0"/>
                <extend val="0"/>
                <color indexed="10"/>
              </font>
            </x14:dxf>
          </x14:cfRule>
          <xm:sqref>I48</xm:sqref>
        </x14:conditionalFormatting>
        <x14:conditionalFormatting xmlns:xm="http://schemas.microsoft.com/office/excel/2006/main">
          <x14:cfRule type="containsText" priority="5" operator="containsText" id="{D0D20C1C-AD4A-4C4F-A1FE-E9694F3B31A6}">
            <xm:f>NOT(ISERROR(SEARCH("NG",H63)))</xm:f>
            <xm:f>"NG"</xm:f>
            <x14:dxf>
              <font>
                <b/>
                <i val="0"/>
                <condense val="0"/>
                <extend val="0"/>
                <color indexed="10"/>
              </font>
            </x14:dxf>
          </x14:cfRule>
          <xm:sqref>J63:J65 H63:H65</xm:sqref>
        </x14:conditionalFormatting>
        <x14:conditionalFormatting xmlns:xm="http://schemas.microsoft.com/office/excel/2006/main">
          <x14:cfRule type="containsText" priority="4" operator="containsText" id="{05C99792-1F13-41F7-9171-1CABA910DB05}">
            <xm:f>NOT(ISERROR(SEARCH("NG",I63)))</xm:f>
            <xm:f>"NG"</xm:f>
            <x14:dxf>
              <font>
                <b/>
                <i val="0"/>
                <condense val="0"/>
                <extend val="0"/>
                <color indexed="10"/>
              </font>
            </x14:dxf>
          </x14:cfRule>
          <xm:sqref>I63:I65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5176D"/>
  </sheetPr>
  <dimension ref="B1:N54"/>
  <sheetViews>
    <sheetView zoomScale="85" zoomScaleNormal="85" zoomScaleSheetLayoutView="100" workbookViewId="0">
      <pane xSplit="1" ySplit="8" topLeftCell="B9" activePane="bottomRight" state="frozen"/>
      <selection activeCell="E18" sqref="E18"/>
      <selection pane="topRight" activeCell="E18" sqref="E18"/>
      <selection pane="bottomLeft" activeCell="E18" sqref="E18"/>
      <selection pane="bottomRight" activeCell="E13" sqref="E13"/>
    </sheetView>
  </sheetViews>
  <sheetFormatPr defaultColWidth="8" defaultRowHeight="12.75"/>
  <cols>
    <col min="1" max="1" width="2.125" style="56" customWidth="1"/>
    <col min="2" max="2" width="5" style="67" customWidth="1"/>
    <col min="3" max="3" width="46" style="67" customWidth="1"/>
    <col min="4" max="4" width="55.625" style="68" customWidth="1"/>
    <col min="5" max="5" width="57.25" style="69" customWidth="1"/>
    <col min="6" max="6" width="5.25" style="77" hidden="1" customWidth="1"/>
    <col min="7" max="7" width="2.375" style="56" hidden="1" customWidth="1"/>
    <col min="8" max="9" width="8" style="56"/>
    <col min="10" max="10" width="8" style="256"/>
    <col min="11" max="11" width="11.125" style="56" customWidth="1"/>
    <col min="12" max="16384" width="8" style="56"/>
  </cols>
  <sheetData>
    <row r="1" spans="2:14">
      <c r="F1" s="69"/>
      <c r="G1" s="69"/>
      <c r="I1" s="69"/>
      <c r="J1" s="252"/>
    </row>
    <row r="2" spans="2:14">
      <c r="F2" s="69"/>
      <c r="G2" s="69"/>
      <c r="I2" s="69"/>
      <c r="J2" s="252"/>
    </row>
    <row r="3" spans="2:14">
      <c r="F3" s="69"/>
      <c r="G3" s="69"/>
      <c r="I3" s="69"/>
      <c r="J3" s="252"/>
    </row>
    <row r="4" spans="2:14">
      <c r="F4" s="69"/>
      <c r="G4" s="69"/>
      <c r="I4" s="69"/>
      <c r="J4" s="252"/>
    </row>
    <row r="5" spans="2:14">
      <c r="B5" s="54"/>
      <c r="C5" s="54"/>
      <c r="D5" s="54"/>
      <c r="E5" s="55"/>
      <c r="F5" s="55"/>
      <c r="G5" s="55"/>
      <c r="I5" s="55"/>
      <c r="J5" s="252"/>
    </row>
    <row r="6" spans="2:14">
      <c r="B6" s="58"/>
      <c r="C6" s="58"/>
      <c r="D6" s="58"/>
      <c r="E6" s="59"/>
      <c r="F6" s="59"/>
      <c r="G6" s="59"/>
      <c r="I6" s="59"/>
      <c r="J6" s="252"/>
    </row>
    <row r="7" spans="2:14" ht="13.5" thickBot="1">
      <c r="B7" s="58"/>
      <c r="C7" s="58"/>
      <c r="D7" s="58"/>
      <c r="E7" s="59"/>
      <c r="F7" s="59"/>
      <c r="G7" s="59"/>
      <c r="H7" s="170" t="str">
        <f>IF(COUNTIF(H11:H39,"*NG*"),"NG","OK")</f>
        <v>NG</v>
      </c>
      <c r="I7" s="170" t="str">
        <f>IF(COUNTIF(I11:I39,"*NG*"),"NG","OK")</f>
        <v>OK</v>
      </c>
      <c r="J7" s="252"/>
    </row>
    <row r="8" spans="2:14" s="61" customFormat="1" ht="16.5" thickTop="1" thickBot="1">
      <c r="B8" s="135" t="s">
        <v>596</v>
      </c>
      <c r="C8" s="85" t="s">
        <v>588</v>
      </c>
      <c r="D8" s="86" t="s">
        <v>602</v>
      </c>
      <c r="E8" s="87" t="s">
        <v>538</v>
      </c>
      <c r="F8" s="156"/>
      <c r="G8" s="87"/>
      <c r="H8" s="87" t="s">
        <v>606</v>
      </c>
      <c r="I8" s="87" t="s">
        <v>606</v>
      </c>
      <c r="J8" s="166"/>
      <c r="K8" s="109"/>
      <c r="L8" s="117"/>
      <c r="M8" s="116"/>
      <c r="N8" s="57"/>
    </row>
    <row r="9" spans="2:14" s="61" customFormat="1" ht="15.75" thickTop="1">
      <c r="B9" s="169"/>
      <c r="C9" s="60"/>
      <c r="D9" s="60"/>
      <c r="E9" s="60"/>
      <c r="F9" s="157"/>
      <c r="G9" s="60"/>
      <c r="H9" s="60"/>
      <c r="I9" s="60"/>
      <c r="J9" s="253"/>
    </row>
    <row r="10" spans="2:14" s="66" customFormat="1" ht="15.75">
      <c r="B10" s="321" t="s">
        <v>582</v>
      </c>
      <c r="C10" s="322"/>
      <c r="D10" s="80"/>
      <c r="E10" s="72"/>
      <c r="F10" s="158"/>
      <c r="G10" s="149"/>
      <c r="H10" s="149"/>
      <c r="I10" s="149"/>
      <c r="J10" s="80"/>
    </row>
    <row r="11" spans="2:14" s="74" customFormat="1" ht="16.5" thickBot="1">
      <c r="B11" s="81" t="s">
        <v>584</v>
      </c>
      <c r="C11" s="73"/>
      <c r="D11" s="82"/>
      <c r="E11" s="72"/>
      <c r="F11" s="142"/>
      <c r="G11" s="143"/>
      <c r="H11" s="143"/>
      <c r="I11" s="143"/>
      <c r="J11" s="82"/>
    </row>
    <row r="12" spans="2:14" s="75" customFormat="1" ht="13.5" thickTop="1">
      <c r="B12" s="206">
        <v>35</v>
      </c>
      <c r="C12" s="93" t="s">
        <v>598</v>
      </c>
      <c r="D12" s="240"/>
      <c r="E12" s="185" t="str">
        <f>IF(TRIM(BankCountry2)="","",VLOOKUP(BankCountry2,List_CountryValue,2,FALSE))</f>
        <v/>
      </c>
      <c r="F12" s="163">
        <v>2</v>
      </c>
      <c r="G12" s="143">
        <f t="shared" ref="G12:G15" si="0">LENB(E12)</f>
        <v>0</v>
      </c>
      <c r="H12" s="224" t="str">
        <f>IF(G12=0,"NG","OK")</f>
        <v>NG</v>
      </c>
      <c r="I12" s="225" t="str">
        <f>IF(G12&lt;=F12,"OK","NG")</f>
        <v>OK</v>
      </c>
      <c r="J12" s="254"/>
    </row>
    <row r="13" spans="2:14" s="65" customFormat="1" ht="121.5" customHeight="1">
      <c r="B13" s="207">
        <v>36</v>
      </c>
      <c r="C13" s="94" t="s">
        <v>607</v>
      </c>
      <c r="D13" s="201" t="s">
        <v>1149</v>
      </c>
      <c r="E13" s="104"/>
      <c r="F13" s="142"/>
      <c r="G13" s="143">
        <f t="shared" si="0"/>
        <v>0</v>
      </c>
      <c r="H13" s="230" t="str">
        <f>IF(OR(AND(G13=0,G14=0),AND(BankCountryCode2="CZ",E13="",E14=""),AND(BankCountryCode2="PL",E13="",E14=""),AND(PaymentTermCode="FT00",E13="",E14="")),"NG","OK")</f>
        <v>NG</v>
      </c>
      <c r="I13" s="233" t="str">
        <f>IF(OR(AND(PaymentTermCode="FA00",
OR(AND(BankCountryCode2="US",LEN(E13)&lt;&gt;9),AND(BankCountryCode2="CA",LEN(E13)&lt;&gt;9),AND(BankCountryCode2="AE",LEN(E13)&lt;&gt;9),AND(BankCountryCode2="LK",LEN(E13)&lt;&gt;8),AND(BankCountryCode2="HU",LEN(E13)&lt;&gt;8),AND(BankCountryCode2="TW",LEN(E13)&lt;&gt;7),AND(BankCountryCode2="TH",LEN(E13)&lt;&gt;7),AND(BankCountryCode2="AU",LEN(E13)&lt;&gt;6),AND(BankCountryCode2="NZ",LEN(E13)&lt;&gt;6),AND(BankCountryCode2="UK",LEN(E13)&lt;&gt;6),AND(BankCountryCode2="ZA",LEN(E13)&lt;&gt;6),AND(BankCountryCode2="HK",LEN(E13)&lt;&gt;6),AND(BankCountryCode2="AR",LEN(E13)&lt;&gt;5),AND(BankCountryCode2="CH",LEN(E13)&lt;&gt;5),AND(BankCountryCode2="DK",LEN(E13)&lt;&gt;4),AND(BankCountryCode2="CL",LEN(E13)&lt;&gt;3),AND(BankCountryCode2="MX",LEN(E13)&lt;&gt;3),AND(BankCountryCode2="SE",LEN(E13)&lt;&gt;4),AND(BankCountryCode2="MY",LEN(E13)&lt;&gt;2),AND(BankCountryCode2="DK",LEN(E13)&lt;&gt;4),AND(BankCountryCode2="HU",LEN(E13)&lt;&gt;8)
)),AND(PaymentTermCode="FR00",OR(AND(BankCountryCode2="IN",LEN(E13)&lt;&gt;11),AND(BankCountryCode2="VN",LEN(E13)&lt;&gt;8),AND(BankCountryCode2="BR",LEN(E13)&lt;&gt;7),AND(BankCountryCode2="KR",LEN(E13)&lt;&gt;7),AND(BankCountryCode2="ID",LEN(E13)&lt;&gt;7),AND(BankCountryCode2="JP",LEN(E13)&lt;&gt;7),AND(BankCountryCode2="MX",LEN(E13)&lt;&gt;3),AND(BankCountryCode2="AR",LEN(E13)&lt;&gt;5),AND(BankCountryCode2="CN",LEN(E13)&lt;&gt;12),AND(BankCountryCode2="DK",LEN(E13)&lt;&gt;4,E14=""),AND(BankCountryCode2="HU",LEN(E13)&lt;&gt;8,E14=""),AND(BankCountryCode2="SE",LEN(E13)&lt;&gt;3,E14="")
))),"NG","OK")</f>
        <v>OK</v>
      </c>
      <c r="J13" s="251"/>
    </row>
    <row r="14" spans="2:14" s="66" customFormat="1" ht="102" customHeight="1">
      <c r="B14" s="207">
        <v>37</v>
      </c>
      <c r="C14" s="94" t="s">
        <v>546</v>
      </c>
      <c r="D14" s="201" t="s">
        <v>1144</v>
      </c>
      <c r="E14" s="104"/>
      <c r="F14" s="163">
        <v>15</v>
      </c>
      <c r="G14" s="143">
        <f t="shared" si="0"/>
        <v>0</v>
      </c>
      <c r="H14" s="230" t="str">
        <f>IF(OR(AND(G13=0,G14=0),AND(PaymentTermCode="FT00",E14=""),AND(PaymentTermCode="FS00",E14=""),AND(PaymentTermCode="FR00",OR(AND(BankCountryCode2="CL",E14=""),AND(BankCountryCode2="HK",E14=""),AND(BankCountryCode2="HK",E14=""),AND(BankCountryCode2="PH",E14=""),AND(BankCountryCode2="TH",E14=""),AND(BankCountryCode2="AE",E14=""),AND(BankCountryCode2="CZ",E14=""),
AND(BankCountryCode2="PL",E14=""),AND(BankCountryCode2="DK",E14=""),AND(BankCountryCode2="HU",E14="")))),"NG","OK")</f>
        <v>NG</v>
      </c>
      <c r="I14" s="233" t="str">
        <f>IF(AND(PaymentTermCode="FA00",BankCountryCode2="SG",LEN(E14)&lt;&gt;11),"NG","OK")</f>
        <v>OK</v>
      </c>
      <c r="J14" s="251"/>
    </row>
    <row r="15" spans="2:14" s="66" customFormat="1" ht="28.5" customHeight="1">
      <c r="B15" s="207">
        <v>38</v>
      </c>
      <c r="C15" s="94" t="s">
        <v>547</v>
      </c>
      <c r="D15" s="115" t="s">
        <v>1145</v>
      </c>
      <c r="E15" s="104"/>
      <c r="F15" s="163">
        <v>34</v>
      </c>
      <c r="G15" s="143">
        <f t="shared" si="0"/>
        <v>0</v>
      </c>
      <c r="H15" s="230" t="str">
        <f>IF(OR(AND(PaymentTermCode="FS00",E15=""),AND(PaymentTermCode="FA00",OR(BankCountryCode2="AE",BankCountryCode2="AR",BankCountryCode2="CH"),E15=""),AND(PaymentTermCode="FR00",OR(BankCountryCode2="AE",BankCountryCode2="AR",BankCountryCode2="CZ",BankCountryCode2="PL",BankCountryCode2="DK",BankCountryCode2="HU",BankCountryCode2="SE"),E15="")),"NG","OK")</f>
        <v>OK</v>
      </c>
      <c r="I15" s="233" t="str">
        <f>IF(G15&lt;=F15,"OK","NG")</f>
        <v>OK</v>
      </c>
      <c r="J15" s="251"/>
    </row>
    <row r="16" spans="2:14" s="66" customFormat="1" ht="12.75" customHeight="1">
      <c r="B16" s="207">
        <v>39</v>
      </c>
      <c r="C16" s="94" t="s">
        <v>908</v>
      </c>
      <c r="D16" s="319" t="s">
        <v>907</v>
      </c>
      <c r="E16" s="140"/>
      <c r="F16" s="163">
        <v>60</v>
      </c>
      <c r="G16" s="143">
        <f>LENB(E16&amp;E17)</f>
        <v>0</v>
      </c>
      <c r="H16" s="230" t="str">
        <f>IF(AND(OR(PaymentTermCode="FT00",PaymentTermCode="FA00",PaymentTermCode="FR00",PaymentTermCode="FS00"),E16=""),"NG","OK")</f>
        <v>NG</v>
      </c>
      <c r="I16" s="227" t="str">
        <f t="shared" ref="I16:I19" si="1">IF(G16&lt;=F16,"OK","NG")</f>
        <v>OK</v>
      </c>
      <c r="J16" s="251"/>
    </row>
    <row r="17" spans="2:10" s="65" customFormat="1" ht="15.75" customHeight="1">
      <c r="B17" s="328">
        <v>40</v>
      </c>
      <c r="C17" s="94" t="s">
        <v>889</v>
      </c>
      <c r="D17" s="320"/>
      <c r="E17" s="140"/>
      <c r="F17" s="163"/>
      <c r="G17" s="143"/>
      <c r="H17" s="230"/>
      <c r="I17" s="227"/>
      <c r="J17" s="251"/>
    </row>
    <row r="18" spans="2:10" s="65" customFormat="1" ht="21.75" customHeight="1">
      <c r="B18" s="329"/>
      <c r="C18" s="94" t="s">
        <v>573</v>
      </c>
      <c r="D18" s="318" t="s">
        <v>1146</v>
      </c>
      <c r="E18" s="104"/>
      <c r="F18" s="163">
        <v>18</v>
      </c>
      <c r="G18" s="143">
        <f t="shared" ref="G18:G19" si="2">LENB(E18)</f>
        <v>0</v>
      </c>
      <c r="H18" s="226" t="str">
        <f>IF(AND(E18&lt;&gt;"",OR(COUNTIF(E18,"*-*"),COUNTIF(E18,"* *"),E18="")),"NG","OK")</f>
        <v>OK</v>
      </c>
      <c r="I18" s="227" t="str">
        <f>IF(OR(G18&gt;F18,AND(PaymentTermCode="FA00",OR(AND(BankCountryCode2="MX",LEN(E18)&lt;&gt;18),AND(BankCountryCode2="NZ",LEN(E18)&lt;&gt;10),AND(BankCountryCode2="DK",LEN(E18)&lt;&gt;10))),AND(PaymentTermCode="FR00",OR(AND(BankCountryCode2="MX",LEN(E18)&lt;&gt;18),AND(BankCountryCode2="DK",LEN(E18)&lt;&gt;10,E15="")
))),"NG","OK")</f>
        <v>OK</v>
      </c>
      <c r="J18" s="251"/>
    </row>
    <row r="19" spans="2:10" s="66" customFormat="1" ht="30.75" customHeight="1">
      <c r="B19" s="337"/>
      <c r="C19" s="94" t="s">
        <v>608</v>
      </c>
      <c r="D19" s="318"/>
      <c r="E19" s="140"/>
      <c r="F19" s="163">
        <v>20</v>
      </c>
      <c r="G19" s="143">
        <f t="shared" si="2"/>
        <v>0</v>
      </c>
      <c r="H19" s="226" t="str">
        <f>IF(AND(E19&lt;&gt;"",OR(COUNTIF(E19,"*-*"),COUNTIF(E19,"* *"),E19="")),"NG","OK")</f>
        <v>OK</v>
      </c>
      <c r="I19" s="227" t="str">
        <f t="shared" si="1"/>
        <v>OK</v>
      </c>
      <c r="J19" s="251"/>
    </row>
    <row r="20" spans="2:10" s="65" customFormat="1" ht="42.75" customHeight="1">
      <c r="B20" s="328">
        <v>41</v>
      </c>
      <c r="C20" s="94" t="s">
        <v>601</v>
      </c>
      <c r="D20" s="331" t="s">
        <v>605</v>
      </c>
      <c r="E20" s="140"/>
      <c r="F20" s="163">
        <v>40</v>
      </c>
      <c r="G20" s="143">
        <f t="shared" ref="G20:G22" si="3">LENB(E20)</f>
        <v>0</v>
      </c>
      <c r="H20" s="226" t="str">
        <f>IF(G20=0,"NG","OK")</f>
        <v>NG</v>
      </c>
      <c r="I20" s="227" t="str">
        <f t="shared" ref="I20:I21" si="4">IF(G20&lt;=F20,"OK","NG")</f>
        <v>OK</v>
      </c>
      <c r="J20" s="251"/>
    </row>
    <row r="21" spans="2:10" s="66" customFormat="1" ht="42" customHeight="1">
      <c r="B21" s="337"/>
      <c r="C21" s="94" t="s">
        <v>609</v>
      </c>
      <c r="D21" s="332"/>
      <c r="E21" s="104"/>
      <c r="F21" s="163">
        <v>15</v>
      </c>
      <c r="G21" s="143">
        <f t="shared" si="3"/>
        <v>0</v>
      </c>
      <c r="H21" s="226"/>
      <c r="I21" s="227" t="str">
        <f t="shared" si="4"/>
        <v>OK</v>
      </c>
      <c r="J21" s="251"/>
    </row>
    <row r="22" spans="2:10" s="66" customFormat="1">
      <c r="B22" s="207">
        <v>42</v>
      </c>
      <c r="C22" s="94" t="s">
        <v>574</v>
      </c>
      <c r="D22" s="246"/>
      <c r="E22" s="184" t="str">
        <f>IF(TRIM(D22)&lt;&gt;"",VLOOKUP(D22,CurrenciesValue,3,FALSE),"")</f>
        <v/>
      </c>
      <c r="F22" s="142"/>
      <c r="G22" s="143">
        <f t="shared" si="3"/>
        <v>0</v>
      </c>
      <c r="H22" s="226" t="str">
        <f>IF(G22=0,"NG","OK")</f>
        <v>NG</v>
      </c>
      <c r="I22" s="227"/>
      <c r="J22" s="251"/>
    </row>
    <row r="23" spans="2:10" s="66" customFormat="1">
      <c r="B23" s="207">
        <v>43</v>
      </c>
      <c r="C23" s="94" t="s">
        <v>888</v>
      </c>
      <c r="D23" s="241"/>
      <c r="E23" s="184" t="str">
        <f>IF(TRIM(D23)="","",VLOOKUP(D23,CountryAccountValue,2,FALSE))</f>
        <v/>
      </c>
      <c r="F23" s="142"/>
      <c r="G23" s="143"/>
      <c r="H23" s="230"/>
      <c r="I23" s="233" t="str">
        <f>IF(AND(OR(BankCountryCode2="US",BankCountryCode2="ZA",BankCountryCode2="JP",BankCountryCode2="AR",BankCountryCode2="MX",BankCountryCode2="VE"),E23=""),"NG","OK")</f>
        <v>OK</v>
      </c>
      <c r="J23" s="80"/>
    </row>
    <row r="24" spans="2:10" s="65" customFormat="1" ht="21.75" customHeight="1" thickBot="1">
      <c r="B24" s="96">
        <v>44</v>
      </c>
      <c r="C24" s="95" t="s">
        <v>1140</v>
      </c>
      <c r="D24" s="212" t="s">
        <v>603</v>
      </c>
      <c r="E24" s="107"/>
      <c r="F24" s="182" t="b">
        <v>0</v>
      </c>
      <c r="G24" s="143"/>
      <c r="H24" s="228"/>
      <c r="I24" s="229"/>
      <c r="J24" s="255"/>
    </row>
    <row r="25" spans="2:10" ht="13.5" thickTop="1">
      <c r="E25" s="177"/>
    </row>
    <row r="26" spans="2:10" s="66" customFormat="1" ht="16.5" thickBot="1">
      <c r="B26" s="84" t="s">
        <v>610</v>
      </c>
      <c r="C26" s="83"/>
      <c r="D26" s="80"/>
      <c r="E26" s="178"/>
      <c r="F26" s="76"/>
      <c r="J26" s="80"/>
    </row>
    <row r="27" spans="2:10" s="75" customFormat="1" ht="13.5" thickTop="1">
      <c r="B27" s="164">
        <v>45</v>
      </c>
      <c r="C27" s="93" t="s">
        <v>854</v>
      </c>
      <c r="D27" s="248"/>
      <c r="E27" s="185" t="str">
        <f>IF(TRIM(D27)&lt;&gt;"",VLOOKUP(D27,CurrenciesValue,3,FALSE),"")</f>
        <v/>
      </c>
      <c r="F27" s="163">
        <v>3</v>
      </c>
      <c r="G27" s="143">
        <f t="shared" ref="G27:G32" si="5">LENB(E27)</f>
        <v>0</v>
      </c>
      <c r="H27" s="224" t="str">
        <f t="shared" ref="H27:H39" si="6">IF(G27=0,"NG","OK")</f>
        <v>NG</v>
      </c>
      <c r="I27" s="225" t="str">
        <f t="shared" ref="I27:I32" si="7">IF(G27&lt;=F27,"OK","NG")</f>
        <v>OK</v>
      </c>
      <c r="J27" s="254"/>
    </row>
    <row r="28" spans="2:10" s="65" customFormat="1">
      <c r="B28" s="165">
        <v>46</v>
      </c>
      <c r="C28" s="94" t="s">
        <v>612</v>
      </c>
      <c r="D28" s="242"/>
      <c r="E28" s="184" t="str">
        <f>IF(TRIM(D28)="","",VLOOKUP(D28,BankTypeValue,2,FALSE))</f>
        <v/>
      </c>
      <c r="F28" s="163"/>
      <c r="G28" s="143"/>
      <c r="H28" s="226"/>
      <c r="I28" s="227"/>
      <c r="J28" s="255"/>
    </row>
    <row r="29" spans="2:10" s="65" customFormat="1">
      <c r="B29" s="165">
        <v>47</v>
      </c>
      <c r="C29" s="94" t="s">
        <v>613</v>
      </c>
      <c r="D29" s="243"/>
      <c r="E29" s="184" t="str">
        <f>IF(TRIM(D29)="","",VLOOKUP(D29,List_CountryValue,2,FALSE))</f>
        <v/>
      </c>
      <c r="F29" s="163"/>
      <c r="G29" s="143"/>
      <c r="H29" s="226"/>
      <c r="I29" s="227"/>
      <c r="J29" s="255"/>
    </row>
    <row r="30" spans="2:10" s="66" customFormat="1">
      <c r="B30" s="165">
        <v>48</v>
      </c>
      <c r="C30" s="94" t="s">
        <v>576</v>
      </c>
      <c r="D30" s="167"/>
      <c r="E30" s="104"/>
      <c r="F30" s="163">
        <v>15</v>
      </c>
      <c r="G30" s="143">
        <f t="shared" si="5"/>
        <v>0</v>
      </c>
      <c r="H30" s="226" t="str">
        <f t="shared" si="6"/>
        <v>NG</v>
      </c>
      <c r="I30" s="227" t="str">
        <f t="shared" si="7"/>
        <v>OK</v>
      </c>
      <c r="J30" s="80"/>
    </row>
    <row r="31" spans="2:10" s="65" customFormat="1">
      <c r="B31" s="165">
        <v>49</v>
      </c>
      <c r="C31" s="94" t="s">
        <v>614</v>
      </c>
      <c r="D31" s="167"/>
      <c r="E31" s="104"/>
      <c r="F31" s="163">
        <v>40</v>
      </c>
      <c r="G31" s="143">
        <f t="shared" si="5"/>
        <v>0</v>
      </c>
      <c r="H31" s="226" t="str">
        <f t="shared" si="6"/>
        <v>NG</v>
      </c>
      <c r="I31" s="227" t="str">
        <f t="shared" si="7"/>
        <v>OK</v>
      </c>
      <c r="J31" s="255"/>
    </row>
    <row r="32" spans="2:10" s="66" customFormat="1" ht="13.5" thickBot="1">
      <c r="B32" s="96">
        <v>50</v>
      </c>
      <c r="C32" s="95" t="s">
        <v>577</v>
      </c>
      <c r="D32" s="168"/>
      <c r="E32" s="107"/>
      <c r="F32" s="163">
        <v>35</v>
      </c>
      <c r="G32" s="143">
        <f t="shared" si="5"/>
        <v>0</v>
      </c>
      <c r="H32" s="228" t="str">
        <f t="shared" si="6"/>
        <v>NG</v>
      </c>
      <c r="I32" s="229" t="str">
        <f t="shared" si="7"/>
        <v>OK</v>
      </c>
      <c r="J32" s="80"/>
    </row>
    <row r="33" spans="2:9" ht="17.25" thickTop="1" thickBot="1">
      <c r="B33" s="84" t="s">
        <v>611</v>
      </c>
      <c r="C33" s="83"/>
      <c r="D33" s="80"/>
      <c r="E33" s="178"/>
    </row>
    <row r="34" spans="2:9" ht="14.45" customHeight="1" thickTop="1">
      <c r="B34" s="164">
        <v>51</v>
      </c>
      <c r="C34" s="93" t="s">
        <v>854</v>
      </c>
      <c r="D34" s="248"/>
      <c r="E34" s="185" t="str">
        <f>IF(TRIM(D34)&lt;&gt;"",VLOOKUP(D34,CurrenciesValue,3,FALSE),"")</f>
        <v/>
      </c>
      <c r="F34" s="163">
        <v>3</v>
      </c>
      <c r="G34" s="143">
        <f t="shared" ref="G34" si="8">LENB(E34)</f>
        <v>0</v>
      </c>
      <c r="H34" s="224" t="str">
        <f t="shared" si="6"/>
        <v>NG</v>
      </c>
      <c r="I34" s="225" t="str">
        <f t="shared" ref="I34" si="9">IF(G34&lt;=F34,"OK","NG")</f>
        <v>OK</v>
      </c>
    </row>
    <row r="35" spans="2:9">
      <c r="B35" s="165">
        <v>52</v>
      </c>
      <c r="C35" s="94" t="s">
        <v>612</v>
      </c>
      <c r="D35" s="242"/>
      <c r="E35" s="184" t="str">
        <f>IF(TRIM(D35)="","",VLOOKUP(D35,BankTypeValue,2,FALSE))</f>
        <v/>
      </c>
      <c r="F35" s="163"/>
      <c r="G35" s="143"/>
      <c r="H35" s="226"/>
      <c r="I35" s="227"/>
    </row>
    <row r="36" spans="2:9">
      <c r="B36" s="165">
        <v>53</v>
      </c>
      <c r="C36" s="94" t="s">
        <v>613</v>
      </c>
      <c r="D36" s="243"/>
      <c r="E36" s="184" t="str">
        <f>IF(TRIM(D36)="","",VLOOKUP(D36,List_CountryValue,2,FALSE))</f>
        <v/>
      </c>
      <c r="F36" s="163"/>
      <c r="G36" s="143"/>
      <c r="H36" s="226"/>
      <c r="I36" s="227"/>
    </row>
    <row r="37" spans="2:9">
      <c r="B37" s="165">
        <v>54</v>
      </c>
      <c r="C37" s="94" t="s">
        <v>576</v>
      </c>
      <c r="D37" s="167"/>
      <c r="E37" s="104"/>
      <c r="F37" s="163">
        <v>15</v>
      </c>
      <c r="G37" s="143">
        <f t="shared" ref="G37:G39" si="10">LENB(E37)</f>
        <v>0</v>
      </c>
      <c r="H37" s="226" t="str">
        <f t="shared" si="6"/>
        <v>NG</v>
      </c>
      <c r="I37" s="227" t="str">
        <f t="shared" ref="I37:I39" si="11">IF(G37&lt;=F37,"OK","NG")</f>
        <v>OK</v>
      </c>
    </row>
    <row r="38" spans="2:9">
      <c r="B38" s="165">
        <v>55</v>
      </c>
      <c r="C38" s="94" t="s">
        <v>614</v>
      </c>
      <c r="D38" s="167"/>
      <c r="E38" s="104"/>
      <c r="F38" s="163">
        <v>40</v>
      </c>
      <c r="G38" s="143">
        <f t="shared" si="10"/>
        <v>0</v>
      </c>
      <c r="H38" s="226" t="str">
        <f t="shared" si="6"/>
        <v>NG</v>
      </c>
      <c r="I38" s="227" t="str">
        <f t="shared" si="11"/>
        <v>OK</v>
      </c>
    </row>
    <row r="39" spans="2:9" ht="13.5" thickBot="1">
      <c r="B39" s="96">
        <v>56</v>
      </c>
      <c r="C39" s="95" t="s">
        <v>577</v>
      </c>
      <c r="D39" s="168"/>
      <c r="E39" s="107"/>
      <c r="F39" s="163">
        <v>35</v>
      </c>
      <c r="G39" s="143">
        <f t="shared" si="10"/>
        <v>0</v>
      </c>
      <c r="H39" s="228" t="str">
        <f t="shared" si="6"/>
        <v>NG</v>
      </c>
      <c r="I39" s="229" t="str">
        <f t="shared" si="11"/>
        <v>OK</v>
      </c>
    </row>
    <row r="40" spans="2:9" ht="13.5" thickTop="1"/>
    <row r="52" spans="6:6">
      <c r="F52" s="77" t="b">
        <v>0</v>
      </c>
    </row>
    <row r="54" spans="6:6">
      <c r="F54" s="77" t="b">
        <v>0</v>
      </c>
    </row>
  </sheetData>
  <sheetProtection algorithmName="SHA-512" hashValue="8tBO6U5/+G9ZmbtzTj4Ao5DD6rfszosomCmKTg9gW9xzDcY5UEBYX1FeEjiZzkJh7hsIgL1lfTBhwWi1JLCSMg==" saltValue="AXGc6D9NojtHyWlJjuCGpQ==" spinCount="100000" sheet="1" selectLockedCells="1"/>
  <dataConsolidate/>
  <mergeCells count="6">
    <mergeCell ref="B10:C10"/>
    <mergeCell ref="B20:B21"/>
    <mergeCell ref="D16:D17"/>
    <mergeCell ref="D18:D19"/>
    <mergeCell ref="B17:B19"/>
    <mergeCell ref="D20:D21"/>
  </mergeCells>
  <phoneticPr fontId="11"/>
  <conditionalFormatting sqref="E10:E11 E26:F26 E28:E32">
    <cfRule type="expression" dxfId="29" priority="88" stopIfTrue="1">
      <formula>#REF!-#REF!&gt;0</formula>
    </cfRule>
  </conditionalFormatting>
  <conditionalFormatting sqref="H3 H5:H6">
    <cfRule type="notContainsBlanks" dxfId="28" priority="79">
      <formula>LEN(TRIM(H3))&gt;0</formula>
    </cfRule>
  </conditionalFormatting>
  <conditionalFormatting sqref="E33 E35:E39">
    <cfRule type="expression" dxfId="27" priority="78" stopIfTrue="1">
      <formula>#REF!-#REF!&gt;0</formula>
    </cfRule>
  </conditionalFormatting>
  <conditionalFormatting sqref="L8">
    <cfRule type="notContainsBlanks" dxfId="26" priority="54">
      <formula>LEN(TRIM(L8))&gt;0</formula>
    </cfRule>
  </conditionalFormatting>
  <conditionalFormatting sqref="J13:J22">
    <cfRule type="expression" dxfId="25" priority="33" stopIfTrue="1">
      <formula>#REF!-#REF!&gt;0</formula>
    </cfRule>
  </conditionalFormatting>
  <conditionalFormatting sqref="E27">
    <cfRule type="expression" dxfId="24" priority="30" stopIfTrue="1">
      <formula>#REF!-#REF!&gt;0</formula>
    </cfRule>
  </conditionalFormatting>
  <conditionalFormatting sqref="E34">
    <cfRule type="expression" dxfId="23" priority="29" stopIfTrue="1">
      <formula>#REF!-#REF!&gt;0</formula>
    </cfRule>
  </conditionalFormatting>
  <conditionalFormatting sqref="E12 E20:E24">
    <cfRule type="expression" dxfId="22" priority="13" stopIfTrue="1">
      <formula>#REF!-#REF!&gt;0</formula>
    </cfRule>
  </conditionalFormatting>
  <conditionalFormatting sqref="E13:E19">
    <cfRule type="expression" dxfId="21" priority="9" stopIfTrue="1">
      <formula>#REF!-#REF!&gt;0</formula>
    </cfRule>
  </conditionalFormatting>
  <dataValidations count="5">
    <dataValidation type="list" allowBlank="1" showInputMessage="1" showErrorMessage="1" sqref="D28 D35" xr:uid="{00000000-0002-0000-0100-000000000000}">
      <formula1>BankType</formula1>
    </dataValidation>
    <dataValidation type="list" allowBlank="1" showInputMessage="1" showErrorMessage="1" sqref="D29 D36" xr:uid="{00000000-0002-0000-0100-000001000000}">
      <formula1>List_Country</formula1>
    </dataValidation>
    <dataValidation type="list" allowBlank="1" showInputMessage="1" showErrorMessage="1" sqref="D23" xr:uid="{00000000-0002-0000-0100-000002000000}">
      <formula1>CountryAccount</formula1>
    </dataValidation>
    <dataValidation type="list" allowBlank="1" showInputMessage="1" showErrorMessage="1" sqref="D12" xr:uid="{00000000-0002-0000-0100-000003000000}">
      <formula1>List_BankCountry</formula1>
    </dataValidation>
    <dataValidation type="list" allowBlank="1" showInputMessage="1" showErrorMessage="1" sqref="D34 D27 D22" xr:uid="{00000000-0002-0000-0100-000004000000}">
      <formula1>CurrencyName</formula1>
    </dataValidation>
  </dataValidations>
  <pageMargins left="0.23622047244094491" right="0.23622047244094491" top="0.74803149606299213" bottom="0.74803149606299213" header="0.31496062992125984" footer="0.31496062992125984"/>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99" r:id="rId4" name="Group Box 15">
              <controlPr defaultSize="0" print="0" autoFill="0" autoPict="0" macro="[0]!グループ214_Click">
                <anchor moveWithCells="1">
                  <from>
                    <xdr:col>4</xdr:col>
                    <xdr:colOff>1609725</xdr:colOff>
                    <xdr:row>9</xdr:row>
                    <xdr:rowOff>0</xdr:rowOff>
                  </from>
                  <to>
                    <xdr:col>4</xdr:col>
                    <xdr:colOff>2171700</xdr:colOff>
                    <xdr:row>13</xdr:row>
                    <xdr:rowOff>247650</xdr:rowOff>
                  </to>
                </anchor>
              </controlPr>
            </control>
          </mc:Choice>
        </mc:AlternateContent>
        <mc:AlternateContent xmlns:mc="http://schemas.openxmlformats.org/markup-compatibility/2006">
          <mc:Choice Requires="x14">
            <control shapeId="42003" r:id="rId5" name="Check Box 12">
              <controlPr locked="0" defaultSize="0" autoFill="0" autoLine="0" autoPict="0">
                <anchor moveWithCells="1" sizeWithCells="1">
                  <from>
                    <xdr:col>4</xdr:col>
                    <xdr:colOff>1695450</xdr:colOff>
                    <xdr:row>23</xdr:row>
                    <xdr:rowOff>28575</xdr:rowOff>
                  </from>
                  <to>
                    <xdr:col>4</xdr:col>
                    <xdr:colOff>1981200</xdr:colOff>
                    <xdr:row>23</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76" operator="containsText" id="{7CAE9A18-7E47-469E-9B27-8DC10B1881C3}">
            <xm:f>NOT(ISERROR(SEARCH("NG",H11)))</xm:f>
            <xm:f>"NG"</xm:f>
            <x14:dxf>
              <font>
                <b/>
                <i val="0"/>
                <condense val="0"/>
                <extend val="0"/>
                <color indexed="10"/>
              </font>
            </x14:dxf>
          </x14:cfRule>
          <xm:sqref>H11</xm:sqref>
        </x14:conditionalFormatting>
        <x14:conditionalFormatting xmlns:xm="http://schemas.microsoft.com/office/excel/2006/main">
          <x14:cfRule type="containsText" priority="75" operator="containsText" id="{1148AE38-8E55-4A6F-B581-7BEFF209C0A7}">
            <xm:f>NOT(ISERROR(SEARCH("NG",I11)))</xm:f>
            <xm:f>"NG"</xm:f>
            <x14:dxf>
              <font>
                <b/>
                <i val="0"/>
                <condense val="0"/>
                <extend val="0"/>
                <color indexed="10"/>
              </font>
            </x14:dxf>
          </x14:cfRule>
          <xm:sqref>I11</xm:sqref>
        </x14:conditionalFormatting>
        <x14:conditionalFormatting xmlns:xm="http://schemas.microsoft.com/office/excel/2006/main">
          <x14:cfRule type="containsText" priority="74" operator="containsText" id="{14AE53C0-3BEE-4DD8-8566-F3BD71D13335}">
            <xm:f>NOT(ISERROR(SEARCH("NG",H27)))</xm:f>
            <xm:f>"NG"</xm:f>
            <x14:dxf>
              <font>
                <b/>
                <i val="0"/>
                <condense val="0"/>
                <extend val="0"/>
                <color indexed="10"/>
              </font>
            </x14:dxf>
          </x14:cfRule>
          <xm:sqref>H27:H32</xm:sqref>
        </x14:conditionalFormatting>
        <x14:conditionalFormatting xmlns:xm="http://schemas.microsoft.com/office/excel/2006/main">
          <x14:cfRule type="containsText" priority="73" operator="containsText" id="{6EB5A866-58AA-4FCF-B81B-3D46D3257264}">
            <xm:f>NOT(ISERROR(SEARCH("NG",I27)))</xm:f>
            <xm:f>"NG"</xm:f>
            <x14:dxf>
              <font>
                <b/>
                <i val="0"/>
                <condense val="0"/>
                <extend val="0"/>
                <color indexed="10"/>
              </font>
            </x14:dxf>
          </x14:cfRule>
          <xm:sqref>I27:I32</xm:sqref>
        </x14:conditionalFormatting>
        <x14:conditionalFormatting xmlns:xm="http://schemas.microsoft.com/office/excel/2006/main">
          <x14:cfRule type="containsText" priority="56" operator="containsText" id="{977E8DC0-46DD-4C64-869A-60696270398E}">
            <xm:f>NOT(ISERROR(SEARCH("NG",H34)))</xm:f>
            <xm:f>"NG"</xm:f>
            <x14:dxf>
              <font>
                <b/>
                <i val="0"/>
                <condense val="0"/>
                <extend val="0"/>
                <color indexed="10"/>
              </font>
            </x14:dxf>
          </x14:cfRule>
          <xm:sqref>H34:H39</xm:sqref>
        </x14:conditionalFormatting>
        <x14:conditionalFormatting xmlns:xm="http://schemas.microsoft.com/office/excel/2006/main">
          <x14:cfRule type="containsText" priority="55" operator="containsText" id="{8DA7D133-53BA-46FD-BD0B-B8A40355C9B3}">
            <xm:f>NOT(ISERROR(SEARCH("NG",I34)))</xm:f>
            <xm:f>"NG"</xm:f>
            <x14:dxf>
              <font>
                <b/>
                <i val="0"/>
                <condense val="0"/>
                <extend val="0"/>
                <color indexed="10"/>
              </font>
            </x14:dxf>
          </x14:cfRule>
          <xm:sqref>I34:I39</xm:sqref>
        </x14:conditionalFormatting>
        <x14:conditionalFormatting xmlns:xm="http://schemas.microsoft.com/office/excel/2006/main">
          <x14:cfRule type="containsText" priority="24" operator="containsText" id="{7E3A6E02-975E-4016-8A18-F48410663731}">
            <xm:f>NOT(ISERROR(SEARCH("NG",H20)))</xm:f>
            <xm:f>"NG"</xm:f>
            <x14:dxf>
              <font>
                <b/>
                <i val="0"/>
                <condense val="0"/>
                <extend val="0"/>
                <color indexed="10"/>
              </font>
            </x14:dxf>
          </x14:cfRule>
          <xm:sqref>H20</xm:sqref>
        </x14:conditionalFormatting>
        <x14:conditionalFormatting xmlns:xm="http://schemas.microsoft.com/office/excel/2006/main">
          <x14:cfRule type="containsText" priority="23" operator="containsText" id="{CAFB5C86-2140-4EA2-B1D8-C76F0FD5273D}">
            <xm:f>NOT(ISERROR(SEARCH("NG",H21)))</xm:f>
            <xm:f>"NG"</xm:f>
            <x14:dxf>
              <font>
                <b/>
                <i val="0"/>
                <condense val="0"/>
                <extend val="0"/>
                <color indexed="10"/>
              </font>
            </x14:dxf>
          </x14:cfRule>
          <xm:sqref>H21</xm:sqref>
        </x14:conditionalFormatting>
        <x14:conditionalFormatting xmlns:xm="http://schemas.microsoft.com/office/excel/2006/main">
          <x14:cfRule type="containsText" priority="22" operator="containsText" id="{F9BC5285-26F3-464F-B518-6A0267E4EDBD}">
            <xm:f>NOT(ISERROR(SEARCH("NG",I20)))</xm:f>
            <xm:f>"NG"</xm:f>
            <x14:dxf>
              <font>
                <b/>
                <i val="0"/>
                <condense val="0"/>
                <extend val="0"/>
                <color indexed="10"/>
              </font>
            </x14:dxf>
          </x14:cfRule>
          <xm:sqref>I20:I21</xm:sqref>
        </x14:conditionalFormatting>
        <x14:conditionalFormatting xmlns:xm="http://schemas.microsoft.com/office/excel/2006/main">
          <x14:cfRule type="containsText" priority="17" operator="containsText" id="{50C8ED30-09E0-4EE3-86AF-FF3F8C9C51D8}">
            <xm:f>NOT(ISERROR(SEARCH("NG",I12)))</xm:f>
            <xm:f>"NG"</xm:f>
            <x14:dxf>
              <font>
                <b/>
                <i val="0"/>
                <condense val="0"/>
                <extend val="0"/>
                <color indexed="10"/>
              </font>
            </x14:dxf>
          </x14:cfRule>
          <xm:sqref>I12</xm:sqref>
        </x14:conditionalFormatting>
        <x14:conditionalFormatting xmlns:xm="http://schemas.microsoft.com/office/excel/2006/main">
          <x14:cfRule type="containsText" priority="20" operator="containsText" id="{7D0D8048-DFF3-41D0-86C0-D9E08A9885F5}">
            <xm:f>NOT(ISERROR(SEARCH("NG",H22)))</xm:f>
            <xm:f>"NG"</xm:f>
            <x14:dxf>
              <font>
                <b/>
                <i val="0"/>
                <condense val="0"/>
                <extend val="0"/>
                <color indexed="10"/>
              </font>
            </x14:dxf>
          </x14:cfRule>
          <xm:sqref>H22:H24</xm:sqref>
        </x14:conditionalFormatting>
        <x14:conditionalFormatting xmlns:xm="http://schemas.microsoft.com/office/excel/2006/main">
          <x14:cfRule type="containsText" priority="19" operator="containsText" id="{58BD05F0-5B40-41E7-B5F2-DBFF9A88B2AD}">
            <xm:f>NOT(ISERROR(SEARCH("NG",I22)))</xm:f>
            <xm:f>"NG"</xm:f>
            <x14:dxf>
              <font>
                <b/>
                <i val="0"/>
                <condense val="0"/>
                <extend val="0"/>
                <color indexed="10"/>
              </font>
            </x14:dxf>
          </x14:cfRule>
          <xm:sqref>I22:I24</xm:sqref>
        </x14:conditionalFormatting>
        <x14:conditionalFormatting xmlns:xm="http://schemas.microsoft.com/office/excel/2006/main">
          <x14:cfRule type="containsText" priority="18" operator="containsText" id="{63EE94B7-0CB3-4588-B263-EE350AB326A1}">
            <xm:f>NOT(ISERROR(SEARCH("NG",H12)))</xm:f>
            <xm:f>"NG"</xm:f>
            <x14:dxf>
              <font>
                <b/>
                <i val="0"/>
                <condense val="0"/>
                <extend val="0"/>
                <color indexed="10"/>
              </font>
            </x14:dxf>
          </x14:cfRule>
          <xm:sqref>H12</xm:sqref>
        </x14:conditionalFormatting>
        <x14:conditionalFormatting xmlns:xm="http://schemas.microsoft.com/office/excel/2006/main">
          <x14:cfRule type="containsText" priority="8" operator="containsText" id="{7BC0BA92-F1B7-4C7A-9945-A363E53C88B6}">
            <xm:f>NOT(ISERROR(SEARCH("NG",H13)))</xm:f>
            <xm:f>"NG"</xm:f>
            <x14:dxf>
              <font>
                <b/>
                <i val="0"/>
                <condense val="0"/>
                <extend val="0"/>
                <color indexed="10"/>
              </font>
            </x14:dxf>
          </x14:cfRule>
          <xm:sqref>I13 H14</xm:sqref>
        </x14:conditionalFormatting>
        <x14:conditionalFormatting xmlns:xm="http://schemas.microsoft.com/office/excel/2006/main">
          <x14:cfRule type="containsText" priority="7" operator="containsText" id="{5DA5E935-09C1-472A-B178-3F6B22A30E34}">
            <xm:f>NOT(ISERROR(SEARCH("NG",H16)))</xm:f>
            <xm:f>"NG"</xm:f>
            <x14:dxf>
              <font>
                <b/>
                <i val="0"/>
                <condense val="0"/>
                <extend val="0"/>
                <color indexed="10"/>
              </font>
            </x14:dxf>
          </x14:cfRule>
          <xm:sqref>H16:H17</xm:sqref>
        </x14:conditionalFormatting>
        <x14:conditionalFormatting xmlns:xm="http://schemas.microsoft.com/office/excel/2006/main">
          <x14:cfRule type="containsText" priority="6" operator="containsText" id="{D680DBFB-B486-40C5-A45A-6C2AC819A36B}">
            <xm:f>NOT(ISERROR(SEARCH("NG",H18)))</xm:f>
            <xm:f>"NG"</xm:f>
            <x14:dxf>
              <font>
                <b/>
                <i val="0"/>
                <condense val="0"/>
                <extend val="0"/>
                <color indexed="10"/>
              </font>
            </x14:dxf>
          </x14:cfRule>
          <xm:sqref>H18:H19</xm:sqref>
        </x14:conditionalFormatting>
        <x14:conditionalFormatting xmlns:xm="http://schemas.microsoft.com/office/excel/2006/main">
          <x14:cfRule type="containsText" priority="5" operator="containsText" id="{8B15F9EC-FEF7-4E6B-A7D8-D0B6F97117C4}">
            <xm:f>NOT(ISERROR(SEARCH("NG",I16)))</xm:f>
            <xm:f>"NG"</xm:f>
            <x14:dxf>
              <font>
                <b/>
                <i val="0"/>
                <condense val="0"/>
                <extend val="0"/>
                <color indexed="10"/>
              </font>
            </x14:dxf>
          </x14:cfRule>
          <xm:sqref>I16:I19</xm:sqref>
        </x14:conditionalFormatting>
        <x14:conditionalFormatting xmlns:xm="http://schemas.microsoft.com/office/excel/2006/main">
          <x14:cfRule type="containsText" priority="4" operator="containsText" id="{25D113A9-DE06-4665-93FE-6D940C4E375A}">
            <xm:f>NOT(ISERROR(SEARCH("NG",H13)))</xm:f>
            <xm:f>"NG"</xm:f>
            <x14:dxf>
              <font>
                <b/>
                <i val="0"/>
                <condense val="0"/>
                <extend val="0"/>
                <color indexed="10"/>
              </font>
            </x14:dxf>
          </x14:cfRule>
          <xm:sqref>H13</xm:sqref>
        </x14:conditionalFormatting>
        <x14:conditionalFormatting xmlns:xm="http://schemas.microsoft.com/office/excel/2006/main">
          <x14:cfRule type="containsText" priority="3" operator="containsText" id="{1C3FD978-A127-4AC8-874C-40205FC92602}">
            <xm:f>NOT(ISERROR(SEARCH("NG",H15)))</xm:f>
            <xm:f>"NG"</xm:f>
            <x14:dxf>
              <font>
                <b/>
                <i val="0"/>
                <condense val="0"/>
                <extend val="0"/>
                <color indexed="10"/>
              </font>
            </x14:dxf>
          </x14:cfRule>
          <xm:sqref>H15</xm:sqref>
        </x14:conditionalFormatting>
        <x14:conditionalFormatting xmlns:xm="http://schemas.microsoft.com/office/excel/2006/main">
          <x14:cfRule type="containsText" priority="2" operator="containsText" id="{9636DA18-FA8C-4427-B77B-40B425B5C061}">
            <xm:f>NOT(ISERROR(SEARCH("NG",I15)))</xm:f>
            <xm:f>"NG"</xm:f>
            <x14:dxf>
              <font>
                <b/>
                <i val="0"/>
                <condense val="0"/>
                <extend val="0"/>
                <color indexed="10"/>
              </font>
            </x14:dxf>
          </x14:cfRule>
          <xm:sqref>I15</xm:sqref>
        </x14:conditionalFormatting>
        <x14:conditionalFormatting xmlns:xm="http://schemas.microsoft.com/office/excel/2006/main">
          <x14:cfRule type="containsText" priority="1" operator="containsText" id="{BD05532C-E6D4-4BDC-8120-2DFF73EFD073}">
            <xm:f>NOT(ISERROR(SEARCH("NG",I14)))</xm:f>
            <xm:f>"NG"</xm:f>
            <x14:dxf>
              <font>
                <b/>
                <i val="0"/>
                <condense val="0"/>
                <extend val="0"/>
                <color indexed="10"/>
              </font>
            </x14:dxf>
          </x14:cfRule>
          <xm:sqref>I14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0099FF"/>
    <pageSetUpPr fitToPage="1"/>
  </sheetPr>
  <dimension ref="A1:M129"/>
  <sheetViews>
    <sheetView zoomScaleNormal="100" workbookViewId="0">
      <pane xSplit="5" ySplit="2" topLeftCell="F3" activePane="bottomRight" state="frozen"/>
      <selection activeCell="T42" sqref="T42"/>
      <selection pane="topRight" activeCell="T42" sqref="T42"/>
      <selection pane="bottomLeft" activeCell="T42" sqref="T42"/>
      <selection pane="bottomRight" activeCell="D131" sqref="D131"/>
    </sheetView>
  </sheetViews>
  <sheetFormatPr defaultColWidth="7.875" defaultRowHeight="12.75"/>
  <cols>
    <col min="1" max="1" width="0" style="268" hidden="1" customWidth="1"/>
    <col min="2" max="2" width="7.875" style="288" customWidth="1"/>
    <col min="3" max="3" width="7.375" style="288" customWidth="1"/>
    <col min="4" max="4" width="46.875" style="288" customWidth="1"/>
    <col min="5" max="5" width="8.125" style="288" customWidth="1"/>
    <col min="6" max="6" width="46.875" style="268" bestFit="1" customWidth="1"/>
    <col min="7" max="7" width="11.375" style="268" bestFit="1" customWidth="1"/>
    <col min="8" max="9" width="10.25" style="268" bestFit="1" customWidth="1"/>
    <col min="10" max="10" width="12.25" style="268" bestFit="1" customWidth="1"/>
    <col min="11" max="11" width="9.125" style="268" bestFit="1" customWidth="1"/>
    <col min="12" max="12" width="61.5" style="268" hidden="1" customWidth="1"/>
    <col min="13" max="13" width="54.25" style="268" hidden="1" customWidth="1"/>
    <col min="14" max="16384" width="7.875" style="268"/>
  </cols>
  <sheetData>
    <row r="1" spans="1:13" s="265" customFormat="1" ht="15" customHeight="1">
      <c r="B1" s="338" t="s">
        <v>1151</v>
      </c>
      <c r="C1" s="339"/>
      <c r="D1" s="339"/>
      <c r="E1" s="340"/>
      <c r="F1" s="266" t="s">
        <v>1152</v>
      </c>
      <c r="G1" s="266" t="s">
        <v>1153</v>
      </c>
      <c r="H1" s="266" t="s">
        <v>1154</v>
      </c>
      <c r="I1" s="266" t="s">
        <v>1155</v>
      </c>
      <c r="J1" s="266" t="s">
        <v>1156</v>
      </c>
      <c r="K1" s="266" t="s">
        <v>1157</v>
      </c>
      <c r="L1" s="267"/>
    </row>
    <row r="2" spans="1:13" ht="45" customHeight="1">
      <c r="B2" s="269" t="s">
        <v>1158</v>
      </c>
      <c r="C2" s="269" t="s">
        <v>1355</v>
      </c>
      <c r="D2" s="269" t="s">
        <v>1356</v>
      </c>
      <c r="E2" s="269" t="s">
        <v>1159</v>
      </c>
      <c r="F2" s="270" t="s">
        <v>1160</v>
      </c>
      <c r="G2" s="270" t="s">
        <v>1161</v>
      </c>
      <c r="H2" s="270" t="s">
        <v>1162</v>
      </c>
      <c r="I2" s="270" t="s">
        <v>1163</v>
      </c>
      <c r="J2" s="270" t="s">
        <v>1164</v>
      </c>
      <c r="K2" s="270" t="s">
        <v>1165</v>
      </c>
      <c r="L2" s="271" t="s">
        <v>1166</v>
      </c>
      <c r="M2" s="271" t="s">
        <v>1167</v>
      </c>
    </row>
    <row r="3" spans="1:13" ht="36.75" hidden="1" customHeight="1">
      <c r="A3" s="268" t="s">
        <v>1168</v>
      </c>
      <c r="B3" s="272" t="s">
        <v>193</v>
      </c>
      <c r="C3" s="273" t="s">
        <v>1169</v>
      </c>
      <c r="D3" s="294" t="s">
        <v>1357</v>
      </c>
      <c r="E3" s="273" t="s">
        <v>1170</v>
      </c>
      <c r="F3" s="274" t="s">
        <v>1171</v>
      </c>
      <c r="G3" s="274"/>
      <c r="H3" s="274" t="s">
        <v>1171</v>
      </c>
      <c r="I3" s="274" t="s">
        <v>1171</v>
      </c>
      <c r="J3" s="275"/>
      <c r="K3" s="275"/>
    </row>
    <row r="4" spans="1:13" ht="36.75" hidden="1" customHeight="1">
      <c r="A4" s="268" t="s">
        <v>1172</v>
      </c>
      <c r="B4" s="276" t="s">
        <v>193</v>
      </c>
      <c r="C4" s="277" t="s">
        <v>1173</v>
      </c>
      <c r="D4" s="294" t="s">
        <v>1359</v>
      </c>
      <c r="E4" s="277" t="s">
        <v>1170</v>
      </c>
      <c r="F4" s="278"/>
      <c r="G4" s="274"/>
      <c r="H4" s="274"/>
      <c r="I4" s="279" t="s">
        <v>10</v>
      </c>
      <c r="J4" s="279" t="s">
        <v>1171</v>
      </c>
      <c r="K4" s="275"/>
    </row>
    <row r="5" spans="1:13" ht="36.75" hidden="1" customHeight="1">
      <c r="A5" s="268" t="s">
        <v>1174</v>
      </c>
      <c r="B5" s="276" t="s">
        <v>1175</v>
      </c>
      <c r="C5" s="277" t="s">
        <v>1176</v>
      </c>
      <c r="D5" s="294" t="s">
        <v>1364</v>
      </c>
      <c r="E5" s="277" t="s">
        <v>1170</v>
      </c>
      <c r="F5" s="274" t="s">
        <v>1171</v>
      </c>
      <c r="G5" s="274"/>
      <c r="H5" s="274" t="s">
        <v>1171</v>
      </c>
      <c r="I5" s="274" t="s">
        <v>1171</v>
      </c>
      <c r="J5" s="279"/>
      <c r="K5" s="275"/>
    </row>
    <row r="6" spans="1:13" ht="36.75" hidden="1" customHeight="1">
      <c r="B6" s="276" t="s">
        <v>193</v>
      </c>
      <c r="C6" s="277" t="s">
        <v>877</v>
      </c>
      <c r="D6" s="294" t="s">
        <v>1366</v>
      </c>
      <c r="E6" s="277" t="s">
        <v>831</v>
      </c>
      <c r="F6" s="274" t="s">
        <v>10</v>
      </c>
      <c r="G6" s="274"/>
      <c r="H6" s="274"/>
      <c r="I6" s="274" t="s">
        <v>1171</v>
      </c>
      <c r="J6" s="279"/>
      <c r="K6" s="275"/>
    </row>
    <row r="7" spans="1:13" ht="36.75" hidden="1" customHeight="1">
      <c r="A7" s="268" t="s">
        <v>1177</v>
      </c>
      <c r="B7" s="276" t="s">
        <v>559</v>
      </c>
      <c r="C7" s="277" t="s">
        <v>1169</v>
      </c>
      <c r="D7" s="294" t="s">
        <v>1357</v>
      </c>
      <c r="E7" s="280" t="s">
        <v>560</v>
      </c>
      <c r="F7" s="274" t="s">
        <v>1171</v>
      </c>
      <c r="G7" s="274" t="s">
        <v>1171</v>
      </c>
      <c r="H7" s="274" t="s">
        <v>1171</v>
      </c>
      <c r="I7" s="274" t="s">
        <v>1171</v>
      </c>
      <c r="J7" s="279"/>
      <c r="K7" s="275" t="s">
        <v>1171</v>
      </c>
    </row>
    <row r="8" spans="1:13" ht="36.75" hidden="1" customHeight="1">
      <c r="A8" s="268" t="s">
        <v>1178</v>
      </c>
      <c r="B8" s="276" t="s">
        <v>559</v>
      </c>
      <c r="C8" s="277" t="s">
        <v>1176</v>
      </c>
      <c r="D8" s="294" t="s">
        <v>1364</v>
      </c>
      <c r="E8" s="280" t="s">
        <v>560</v>
      </c>
      <c r="F8" s="274" t="s">
        <v>1171</v>
      </c>
      <c r="G8" s="274" t="s">
        <v>1171</v>
      </c>
      <c r="H8" s="274" t="s">
        <v>1171</v>
      </c>
      <c r="I8" s="274" t="s">
        <v>1171</v>
      </c>
      <c r="J8" s="279"/>
      <c r="K8" s="275" t="s">
        <v>1171</v>
      </c>
    </row>
    <row r="9" spans="1:13" ht="36.75" hidden="1" customHeight="1">
      <c r="A9" s="268" t="s">
        <v>1179</v>
      </c>
      <c r="B9" s="276" t="s">
        <v>1180</v>
      </c>
      <c r="C9" s="277" t="s">
        <v>1181</v>
      </c>
      <c r="D9" s="294" t="s">
        <v>1365</v>
      </c>
      <c r="E9" s="277" t="s">
        <v>1182</v>
      </c>
      <c r="F9" s="274" t="s">
        <v>1171</v>
      </c>
      <c r="G9" s="274"/>
      <c r="H9" s="274" t="s">
        <v>1171</v>
      </c>
      <c r="I9" s="274" t="s">
        <v>1171</v>
      </c>
      <c r="J9" s="279"/>
      <c r="K9" s="275"/>
    </row>
    <row r="10" spans="1:13" ht="36.75" hidden="1" customHeight="1">
      <c r="A10" s="268" t="s">
        <v>1183</v>
      </c>
      <c r="B10" s="276" t="s">
        <v>1180</v>
      </c>
      <c r="C10" s="277" t="s">
        <v>1184</v>
      </c>
      <c r="D10" s="294" t="s">
        <v>1366</v>
      </c>
      <c r="E10" s="277" t="s">
        <v>1185</v>
      </c>
      <c r="F10" s="274" t="s">
        <v>1171</v>
      </c>
      <c r="G10" s="274"/>
      <c r="H10" s="274"/>
      <c r="I10" s="274" t="s">
        <v>1171</v>
      </c>
      <c r="J10" s="279"/>
      <c r="K10" s="275"/>
    </row>
    <row r="11" spans="1:13" ht="36.75" hidden="1" customHeight="1">
      <c r="A11" s="268" t="s">
        <v>1186</v>
      </c>
      <c r="B11" s="281" t="s">
        <v>13</v>
      </c>
      <c r="C11" s="277" t="s">
        <v>1169</v>
      </c>
      <c r="D11" s="294" t="s">
        <v>1357</v>
      </c>
      <c r="E11" s="277" t="s">
        <v>1187</v>
      </c>
      <c r="F11" s="274" t="s">
        <v>1171</v>
      </c>
      <c r="G11" s="274"/>
      <c r="H11" s="274"/>
      <c r="I11" s="275" t="s">
        <v>1171</v>
      </c>
      <c r="J11" s="279"/>
      <c r="K11" s="275"/>
    </row>
    <row r="12" spans="1:13" ht="36.75" hidden="1" customHeight="1">
      <c r="B12" s="281" t="s">
        <v>13</v>
      </c>
      <c r="C12" s="277" t="s">
        <v>877</v>
      </c>
      <c r="D12" s="294" t="s">
        <v>1366</v>
      </c>
      <c r="E12" s="277" t="s">
        <v>831</v>
      </c>
      <c r="F12" s="274" t="s">
        <v>10</v>
      </c>
      <c r="G12" s="274"/>
      <c r="H12" s="274"/>
      <c r="I12" s="274" t="s">
        <v>1171</v>
      </c>
      <c r="J12" s="279"/>
      <c r="K12" s="275"/>
    </row>
    <row r="13" spans="1:13" ht="36.75" hidden="1" customHeight="1">
      <c r="A13" s="268" t="s">
        <v>1188</v>
      </c>
      <c r="B13" s="276" t="s">
        <v>19</v>
      </c>
      <c r="C13" s="282" t="s">
        <v>1189</v>
      </c>
      <c r="D13" s="294" t="s">
        <v>1362</v>
      </c>
      <c r="E13" s="277" t="s">
        <v>1190</v>
      </c>
      <c r="F13" s="278"/>
      <c r="G13" s="274"/>
      <c r="H13" s="274"/>
      <c r="I13" s="279" t="s">
        <v>10</v>
      </c>
      <c r="J13" s="279" t="s">
        <v>1171</v>
      </c>
      <c r="K13" s="275"/>
    </row>
    <row r="14" spans="1:13" ht="36.75" hidden="1" customHeight="1">
      <c r="A14" s="268" t="s">
        <v>1191</v>
      </c>
      <c r="B14" s="276" t="s">
        <v>1192</v>
      </c>
      <c r="C14" s="277" t="s">
        <v>1181</v>
      </c>
      <c r="D14" s="294" t="s">
        <v>1365</v>
      </c>
      <c r="E14" s="277" t="s">
        <v>1182</v>
      </c>
      <c r="F14" s="274" t="s">
        <v>1171</v>
      </c>
      <c r="G14" s="274"/>
      <c r="H14" s="274" t="s">
        <v>1171</v>
      </c>
      <c r="I14" s="274" t="s">
        <v>1171</v>
      </c>
      <c r="J14" s="279"/>
      <c r="K14" s="275"/>
    </row>
    <row r="15" spans="1:13" ht="36.75" hidden="1" customHeight="1">
      <c r="A15" s="268" t="s">
        <v>1193</v>
      </c>
      <c r="B15" s="276" t="s">
        <v>1192</v>
      </c>
      <c r="C15" s="277" t="s">
        <v>1184</v>
      </c>
      <c r="D15" s="294" t="s">
        <v>1366</v>
      </c>
      <c r="E15" s="277" t="s">
        <v>1185</v>
      </c>
      <c r="F15" s="274" t="s">
        <v>1171</v>
      </c>
      <c r="G15" s="274"/>
      <c r="H15" s="274"/>
      <c r="I15" s="274" t="s">
        <v>1171</v>
      </c>
      <c r="J15" s="279"/>
      <c r="K15" s="275"/>
    </row>
    <row r="16" spans="1:13" ht="36.75" hidden="1" customHeight="1">
      <c r="A16" s="268" t="s">
        <v>1194</v>
      </c>
      <c r="B16" s="276" t="s">
        <v>25</v>
      </c>
      <c r="C16" s="277" t="s">
        <v>1176</v>
      </c>
      <c r="D16" s="294" t="s">
        <v>1364</v>
      </c>
      <c r="E16" s="277" t="s">
        <v>679</v>
      </c>
      <c r="F16" s="274" t="s">
        <v>1171</v>
      </c>
      <c r="G16" s="274"/>
      <c r="H16" s="274"/>
      <c r="I16" s="274" t="s">
        <v>1171</v>
      </c>
      <c r="J16" s="279"/>
      <c r="K16" s="275" t="s">
        <v>1171</v>
      </c>
    </row>
    <row r="17" spans="1:11" ht="36.75" hidden="1" customHeight="1">
      <c r="A17" s="268" t="s">
        <v>1195</v>
      </c>
      <c r="B17" s="276" t="s">
        <v>1196</v>
      </c>
      <c r="C17" s="277" t="s">
        <v>1184</v>
      </c>
      <c r="D17" s="294" t="s">
        <v>1366</v>
      </c>
      <c r="E17" s="277" t="s">
        <v>1185</v>
      </c>
      <c r="F17" s="274" t="s">
        <v>1171</v>
      </c>
      <c r="G17" s="274"/>
      <c r="H17" s="274"/>
      <c r="I17" s="274" t="s">
        <v>1171</v>
      </c>
      <c r="J17" s="279"/>
      <c r="K17" s="275"/>
    </row>
    <row r="18" spans="1:11" ht="36.75" hidden="1" customHeight="1">
      <c r="A18" s="268" t="s">
        <v>1197</v>
      </c>
      <c r="B18" s="276" t="s">
        <v>28</v>
      </c>
      <c r="C18" s="277" t="s">
        <v>1169</v>
      </c>
      <c r="D18" s="294" t="s">
        <v>1357</v>
      </c>
      <c r="E18" s="277" t="s">
        <v>1198</v>
      </c>
      <c r="F18" s="274" t="s">
        <v>1171</v>
      </c>
      <c r="G18" s="274"/>
      <c r="H18" s="274"/>
      <c r="I18" s="275" t="s">
        <v>10</v>
      </c>
      <c r="J18" s="279"/>
      <c r="K18" s="275"/>
    </row>
    <row r="19" spans="1:11" ht="36.75" hidden="1" customHeight="1">
      <c r="A19" s="268" t="s">
        <v>1199</v>
      </c>
      <c r="B19" s="276" t="s">
        <v>28</v>
      </c>
      <c r="C19" s="277" t="s">
        <v>1173</v>
      </c>
      <c r="D19" s="294" t="s">
        <v>1359</v>
      </c>
      <c r="E19" s="277" t="s">
        <v>1198</v>
      </c>
      <c r="F19" s="278"/>
      <c r="G19" s="274"/>
      <c r="H19" s="274"/>
      <c r="I19" s="279" t="s">
        <v>10</v>
      </c>
      <c r="J19" s="279" t="s">
        <v>1171</v>
      </c>
      <c r="K19" s="275"/>
    </row>
    <row r="20" spans="1:11" ht="36.75" hidden="1" customHeight="1">
      <c r="A20" s="268" t="s">
        <v>1200</v>
      </c>
      <c r="B20" s="276" t="s">
        <v>1201</v>
      </c>
      <c r="C20" s="277" t="s">
        <v>1184</v>
      </c>
      <c r="D20" s="294" t="s">
        <v>1366</v>
      </c>
      <c r="E20" s="277" t="s">
        <v>1198</v>
      </c>
      <c r="F20" s="274" t="s">
        <v>1171</v>
      </c>
      <c r="G20" s="274"/>
      <c r="H20" s="274"/>
      <c r="I20" s="274" t="s">
        <v>1171</v>
      </c>
      <c r="J20" s="279"/>
      <c r="K20" s="275"/>
    </row>
    <row r="21" spans="1:11" s="283" customFormat="1" ht="36.75" hidden="1" customHeight="1">
      <c r="A21" s="268" t="s">
        <v>1202</v>
      </c>
      <c r="B21" s="276" t="s">
        <v>1201</v>
      </c>
      <c r="C21" s="277" t="s">
        <v>1184</v>
      </c>
      <c r="D21" s="294" t="s">
        <v>1366</v>
      </c>
      <c r="E21" s="277" t="s">
        <v>1185</v>
      </c>
      <c r="F21" s="274" t="s">
        <v>1171</v>
      </c>
      <c r="G21" s="274"/>
      <c r="H21" s="274"/>
      <c r="I21" s="274" t="s">
        <v>1171</v>
      </c>
      <c r="J21" s="279"/>
      <c r="K21" s="275"/>
    </row>
    <row r="22" spans="1:11" ht="36.75" hidden="1" customHeight="1">
      <c r="A22" s="268" t="s">
        <v>1203</v>
      </c>
      <c r="B22" s="276" t="s">
        <v>184</v>
      </c>
      <c r="C22" s="277" t="s">
        <v>1169</v>
      </c>
      <c r="D22" s="294" t="s">
        <v>1357</v>
      </c>
      <c r="E22" s="280" t="s">
        <v>563</v>
      </c>
      <c r="F22" s="274" t="s">
        <v>1171</v>
      </c>
      <c r="G22" s="274" t="s">
        <v>10</v>
      </c>
      <c r="H22" s="274" t="s">
        <v>10</v>
      </c>
      <c r="I22" s="274" t="s">
        <v>1171</v>
      </c>
      <c r="J22" s="279"/>
      <c r="K22" s="275"/>
    </row>
    <row r="23" spans="1:11" ht="36.75" hidden="1" customHeight="1">
      <c r="A23" s="268" t="s">
        <v>1204</v>
      </c>
      <c r="B23" s="276" t="s">
        <v>184</v>
      </c>
      <c r="C23" s="277" t="s">
        <v>1176</v>
      </c>
      <c r="D23" s="294" t="s">
        <v>1364</v>
      </c>
      <c r="E23" s="280" t="s">
        <v>563</v>
      </c>
      <c r="F23" s="274" t="s">
        <v>1171</v>
      </c>
      <c r="G23" s="274"/>
      <c r="H23" s="274"/>
      <c r="I23" s="274" t="s">
        <v>1171</v>
      </c>
      <c r="J23" s="279"/>
      <c r="K23" s="275"/>
    </row>
    <row r="24" spans="1:11" ht="36.75" hidden="1" customHeight="1">
      <c r="A24" s="268" t="s">
        <v>1205</v>
      </c>
      <c r="B24" s="276" t="s">
        <v>184</v>
      </c>
      <c r="C24" s="277" t="s">
        <v>1184</v>
      </c>
      <c r="D24" s="294" t="s">
        <v>1366</v>
      </c>
      <c r="E24" s="277" t="s">
        <v>1185</v>
      </c>
      <c r="F24" s="274" t="s">
        <v>1171</v>
      </c>
      <c r="G24" s="274"/>
      <c r="H24" s="274"/>
      <c r="I24" s="274" t="s">
        <v>1171</v>
      </c>
      <c r="J24" s="279"/>
      <c r="K24" s="275"/>
    </row>
    <row r="25" spans="1:11" ht="36.75" hidden="1" customHeight="1">
      <c r="A25" s="268" t="s">
        <v>1206</v>
      </c>
      <c r="B25" s="276" t="s">
        <v>32</v>
      </c>
      <c r="C25" s="277" t="s">
        <v>1169</v>
      </c>
      <c r="D25" s="294" t="s">
        <v>1357</v>
      </c>
      <c r="E25" s="277" t="s">
        <v>561</v>
      </c>
      <c r="F25" s="274" t="s">
        <v>1171</v>
      </c>
      <c r="G25" s="274" t="s">
        <v>1171</v>
      </c>
      <c r="H25" s="274"/>
      <c r="I25" s="274" t="s">
        <v>1171</v>
      </c>
      <c r="J25" s="279"/>
      <c r="K25" s="275" t="s">
        <v>1171</v>
      </c>
    </row>
    <row r="26" spans="1:11" ht="36.75" hidden="1" customHeight="1">
      <c r="A26" s="268" t="s">
        <v>1207</v>
      </c>
      <c r="B26" s="276" t="s">
        <v>32</v>
      </c>
      <c r="C26" s="277" t="s">
        <v>1176</v>
      </c>
      <c r="D26" s="294" t="s">
        <v>1364</v>
      </c>
      <c r="E26" s="277" t="s">
        <v>561</v>
      </c>
      <c r="F26" s="274" t="s">
        <v>1171</v>
      </c>
      <c r="G26" s="274"/>
      <c r="H26" s="274"/>
      <c r="I26" s="274" t="s">
        <v>1171</v>
      </c>
      <c r="J26" s="279"/>
      <c r="K26" s="275" t="s">
        <v>1171</v>
      </c>
    </row>
    <row r="27" spans="1:11" ht="36.75" hidden="1" customHeight="1">
      <c r="A27" s="268" t="s">
        <v>1208</v>
      </c>
      <c r="B27" s="276" t="s">
        <v>1209</v>
      </c>
      <c r="C27" s="277" t="s">
        <v>1184</v>
      </c>
      <c r="D27" s="294" t="s">
        <v>1366</v>
      </c>
      <c r="E27" s="277" t="s">
        <v>1185</v>
      </c>
      <c r="F27" s="274" t="s">
        <v>1171</v>
      </c>
      <c r="G27" s="274"/>
      <c r="H27" s="274"/>
      <c r="I27" s="274" t="s">
        <v>1171</v>
      </c>
      <c r="J27" s="279"/>
      <c r="K27" s="275"/>
    </row>
    <row r="28" spans="1:11" ht="36.75" hidden="1" customHeight="1">
      <c r="A28" s="268" t="s">
        <v>1210</v>
      </c>
      <c r="B28" s="281" t="s">
        <v>37</v>
      </c>
      <c r="C28" s="277" t="s">
        <v>1176</v>
      </c>
      <c r="D28" s="294" t="s">
        <v>1364</v>
      </c>
      <c r="E28" s="277" t="s">
        <v>1211</v>
      </c>
      <c r="F28" s="274" t="s">
        <v>1171</v>
      </c>
      <c r="G28" s="274"/>
      <c r="H28" s="274"/>
      <c r="I28" s="274" t="s">
        <v>1171</v>
      </c>
      <c r="J28" s="279"/>
      <c r="K28" s="275"/>
    </row>
    <row r="29" spans="1:11" ht="36.75" hidden="1" customHeight="1">
      <c r="A29" s="268" t="s">
        <v>1212</v>
      </c>
      <c r="B29" s="276" t="s">
        <v>1213</v>
      </c>
      <c r="C29" s="277" t="s">
        <v>1184</v>
      </c>
      <c r="D29" s="294" t="s">
        <v>1366</v>
      </c>
      <c r="E29" s="277" t="s">
        <v>1211</v>
      </c>
      <c r="F29" s="274" t="s">
        <v>1171</v>
      </c>
      <c r="G29" s="274"/>
      <c r="H29" s="274"/>
      <c r="I29" s="274" t="s">
        <v>1171</v>
      </c>
      <c r="J29" s="279"/>
      <c r="K29" s="275"/>
    </row>
    <row r="30" spans="1:11" ht="36.75" hidden="1" customHeight="1">
      <c r="B30" s="276" t="s">
        <v>37</v>
      </c>
      <c r="C30" s="277" t="s">
        <v>877</v>
      </c>
      <c r="D30" s="294" t="s">
        <v>1366</v>
      </c>
      <c r="E30" s="277" t="s">
        <v>831</v>
      </c>
      <c r="F30" s="274" t="s">
        <v>10</v>
      </c>
      <c r="G30" s="274"/>
      <c r="H30" s="274"/>
      <c r="I30" s="274" t="s">
        <v>1171</v>
      </c>
      <c r="J30" s="279"/>
      <c r="K30" s="275"/>
    </row>
    <row r="31" spans="1:11" ht="36.75" hidden="1" customHeight="1">
      <c r="A31" s="268" t="s">
        <v>1214</v>
      </c>
      <c r="B31" s="276" t="s">
        <v>1215</v>
      </c>
      <c r="C31" s="277" t="s">
        <v>1176</v>
      </c>
      <c r="D31" s="294" t="s">
        <v>1364</v>
      </c>
      <c r="E31" s="280" t="s">
        <v>1216</v>
      </c>
      <c r="F31" s="274" t="s">
        <v>1171</v>
      </c>
      <c r="G31" s="274"/>
      <c r="H31" s="274"/>
      <c r="I31" s="274" t="s">
        <v>1171</v>
      </c>
      <c r="J31" s="279"/>
      <c r="K31" s="275"/>
    </row>
    <row r="32" spans="1:11" ht="36.75" hidden="1" customHeight="1">
      <c r="A32" s="268" t="s">
        <v>1217</v>
      </c>
      <c r="B32" s="276" t="s">
        <v>1215</v>
      </c>
      <c r="C32" s="277" t="s">
        <v>1181</v>
      </c>
      <c r="D32" s="294" t="s">
        <v>1365</v>
      </c>
      <c r="E32" s="277" t="s">
        <v>1182</v>
      </c>
      <c r="F32" s="274" t="s">
        <v>1171</v>
      </c>
      <c r="G32" s="274"/>
      <c r="H32" s="274" t="s">
        <v>1171</v>
      </c>
      <c r="I32" s="274" t="s">
        <v>1171</v>
      </c>
      <c r="J32" s="279"/>
      <c r="K32" s="275"/>
    </row>
    <row r="33" spans="1:11" ht="36.75" hidden="1" customHeight="1">
      <c r="A33" s="268" t="s">
        <v>1218</v>
      </c>
      <c r="B33" s="276" t="s">
        <v>1215</v>
      </c>
      <c r="C33" s="277" t="s">
        <v>1184</v>
      </c>
      <c r="D33" s="294" t="s">
        <v>1366</v>
      </c>
      <c r="E33" s="277" t="s">
        <v>1185</v>
      </c>
      <c r="F33" s="274" t="s">
        <v>1171</v>
      </c>
      <c r="G33" s="274"/>
      <c r="H33" s="274"/>
      <c r="I33" s="274" t="s">
        <v>1171</v>
      </c>
      <c r="J33" s="279"/>
      <c r="K33" s="275"/>
    </row>
    <row r="34" spans="1:11" ht="36.75" hidden="1" customHeight="1">
      <c r="A34" s="268" t="s">
        <v>1219</v>
      </c>
      <c r="B34" s="276" t="s">
        <v>1220</v>
      </c>
      <c r="C34" s="277" t="s">
        <v>1181</v>
      </c>
      <c r="D34" s="294" t="s">
        <v>1365</v>
      </c>
      <c r="E34" s="277" t="s">
        <v>1182</v>
      </c>
      <c r="F34" s="274" t="s">
        <v>1171</v>
      </c>
      <c r="G34" s="274"/>
      <c r="H34" s="274" t="s">
        <v>1171</v>
      </c>
      <c r="I34" s="274" t="s">
        <v>1171</v>
      </c>
      <c r="J34" s="279"/>
      <c r="K34" s="275"/>
    </row>
    <row r="35" spans="1:11" ht="36.75" hidden="1" customHeight="1">
      <c r="A35" s="268" t="s">
        <v>1221</v>
      </c>
      <c r="B35" s="276" t="s">
        <v>1220</v>
      </c>
      <c r="C35" s="277" t="s">
        <v>1184</v>
      </c>
      <c r="D35" s="294" t="s">
        <v>1366</v>
      </c>
      <c r="E35" s="277" t="s">
        <v>1185</v>
      </c>
      <c r="F35" s="274" t="s">
        <v>1171</v>
      </c>
      <c r="G35" s="274"/>
      <c r="H35" s="274"/>
      <c r="I35" s="274" t="s">
        <v>1171</v>
      </c>
      <c r="J35" s="279"/>
      <c r="K35" s="275"/>
    </row>
    <row r="36" spans="1:11" ht="36.75" hidden="1" customHeight="1">
      <c r="A36" s="268" t="s">
        <v>1222</v>
      </c>
      <c r="B36" s="276" t="s">
        <v>1223</v>
      </c>
      <c r="C36" s="277" t="s">
        <v>1169</v>
      </c>
      <c r="D36" s="294" t="s">
        <v>1357</v>
      </c>
      <c r="E36" s="277" t="s">
        <v>1224</v>
      </c>
      <c r="F36" s="274" t="s">
        <v>1171</v>
      </c>
      <c r="G36" s="274"/>
      <c r="H36" s="274"/>
      <c r="I36" s="274" t="s">
        <v>1171</v>
      </c>
      <c r="J36" s="279"/>
      <c r="K36" s="275"/>
    </row>
    <row r="37" spans="1:11" ht="36.75" hidden="1" customHeight="1">
      <c r="A37" s="268" t="s">
        <v>1225</v>
      </c>
      <c r="B37" s="276" t="s">
        <v>1223</v>
      </c>
      <c r="C37" s="277" t="s">
        <v>1176</v>
      </c>
      <c r="D37" s="294" t="s">
        <v>1364</v>
      </c>
      <c r="E37" s="277" t="s">
        <v>1224</v>
      </c>
      <c r="F37" s="274" t="s">
        <v>1171</v>
      </c>
      <c r="G37" s="274"/>
      <c r="H37" s="274" t="s">
        <v>10</v>
      </c>
      <c r="I37" s="275" t="s">
        <v>1171</v>
      </c>
      <c r="J37" s="279"/>
      <c r="K37" s="275"/>
    </row>
    <row r="38" spans="1:11" ht="36.75" hidden="1" customHeight="1">
      <c r="A38" s="268" t="s">
        <v>1226</v>
      </c>
      <c r="B38" s="276" t="s">
        <v>1223</v>
      </c>
      <c r="C38" s="277" t="s">
        <v>1184</v>
      </c>
      <c r="D38" s="294" t="s">
        <v>1366</v>
      </c>
      <c r="E38" s="277" t="s">
        <v>1185</v>
      </c>
      <c r="F38" s="274" t="s">
        <v>1171</v>
      </c>
      <c r="G38" s="274"/>
      <c r="H38" s="274"/>
      <c r="I38" s="275" t="s">
        <v>1171</v>
      </c>
      <c r="J38" s="279"/>
      <c r="K38" s="275"/>
    </row>
    <row r="39" spans="1:11" ht="36.75" hidden="1" customHeight="1">
      <c r="A39" s="268" t="s">
        <v>1227</v>
      </c>
      <c r="B39" s="276" t="s">
        <v>1228</v>
      </c>
      <c r="C39" s="277" t="s">
        <v>1184</v>
      </c>
      <c r="D39" s="294" t="s">
        <v>1366</v>
      </c>
      <c r="E39" s="277" t="s">
        <v>1185</v>
      </c>
      <c r="F39" s="274" t="s">
        <v>1171</v>
      </c>
      <c r="G39" s="274"/>
      <c r="H39" s="274"/>
      <c r="I39" s="275" t="s">
        <v>1171</v>
      </c>
      <c r="J39" s="279"/>
      <c r="K39" s="275"/>
    </row>
    <row r="40" spans="1:11" ht="36.75" hidden="1" customHeight="1">
      <c r="A40" s="268" t="s">
        <v>1229</v>
      </c>
      <c r="B40" s="276" t="s">
        <v>1230</v>
      </c>
      <c r="C40" s="277" t="s">
        <v>1181</v>
      </c>
      <c r="D40" s="294" t="s">
        <v>1365</v>
      </c>
      <c r="E40" s="277" t="s">
        <v>1182</v>
      </c>
      <c r="F40" s="274" t="s">
        <v>1171</v>
      </c>
      <c r="G40" s="274"/>
      <c r="H40" s="274" t="s">
        <v>1171</v>
      </c>
      <c r="I40" s="275" t="s">
        <v>1171</v>
      </c>
      <c r="J40" s="279"/>
      <c r="K40" s="275"/>
    </row>
    <row r="41" spans="1:11" ht="36.75" hidden="1" customHeight="1">
      <c r="A41" s="268" t="s">
        <v>1231</v>
      </c>
      <c r="B41" s="276" t="s">
        <v>1230</v>
      </c>
      <c r="C41" s="277" t="s">
        <v>1184</v>
      </c>
      <c r="D41" s="294" t="s">
        <v>1366</v>
      </c>
      <c r="E41" s="277" t="s">
        <v>1185</v>
      </c>
      <c r="F41" s="274" t="s">
        <v>1171</v>
      </c>
      <c r="G41" s="274"/>
      <c r="H41" s="274"/>
      <c r="I41" s="275" t="s">
        <v>1171</v>
      </c>
      <c r="J41" s="279"/>
      <c r="K41" s="275"/>
    </row>
    <row r="42" spans="1:11" ht="36.75" hidden="1" customHeight="1">
      <c r="A42" s="268" t="s">
        <v>1232</v>
      </c>
      <c r="B42" s="276" t="s">
        <v>1233</v>
      </c>
      <c r="C42" s="277" t="s">
        <v>1181</v>
      </c>
      <c r="D42" s="294" t="s">
        <v>1365</v>
      </c>
      <c r="E42" s="277" t="s">
        <v>1182</v>
      </c>
      <c r="F42" s="274" t="s">
        <v>1171</v>
      </c>
      <c r="G42" s="274"/>
      <c r="H42" s="274" t="s">
        <v>1171</v>
      </c>
      <c r="I42" s="275" t="s">
        <v>1171</v>
      </c>
      <c r="J42" s="279"/>
      <c r="K42" s="275"/>
    </row>
    <row r="43" spans="1:11" ht="36.75" hidden="1" customHeight="1">
      <c r="A43" s="268" t="s">
        <v>1234</v>
      </c>
      <c r="B43" s="276" t="s">
        <v>1233</v>
      </c>
      <c r="C43" s="277" t="s">
        <v>1184</v>
      </c>
      <c r="D43" s="294" t="s">
        <v>1366</v>
      </c>
      <c r="E43" s="277" t="s">
        <v>1185</v>
      </c>
      <c r="F43" s="274" t="s">
        <v>1171</v>
      </c>
      <c r="G43" s="274"/>
      <c r="H43" s="274"/>
      <c r="I43" s="275" t="s">
        <v>1171</v>
      </c>
      <c r="J43" s="279"/>
      <c r="K43" s="275"/>
    </row>
    <row r="44" spans="1:11" ht="36.75" hidden="1" customHeight="1">
      <c r="A44" s="268" t="s">
        <v>1235</v>
      </c>
      <c r="B44" s="276" t="s">
        <v>1236</v>
      </c>
      <c r="C44" s="277" t="s">
        <v>1181</v>
      </c>
      <c r="D44" s="294" t="s">
        <v>1365</v>
      </c>
      <c r="E44" s="277" t="s">
        <v>1182</v>
      </c>
      <c r="F44" s="274" t="s">
        <v>1171</v>
      </c>
      <c r="G44" s="274"/>
      <c r="H44" s="274" t="s">
        <v>1171</v>
      </c>
      <c r="I44" s="275" t="s">
        <v>1171</v>
      </c>
      <c r="J44" s="279"/>
      <c r="K44" s="275"/>
    </row>
    <row r="45" spans="1:11" ht="36.75" hidden="1" customHeight="1">
      <c r="A45" s="268" t="s">
        <v>1237</v>
      </c>
      <c r="B45" s="276" t="s">
        <v>1236</v>
      </c>
      <c r="C45" s="277" t="s">
        <v>1184</v>
      </c>
      <c r="D45" s="294" t="s">
        <v>1366</v>
      </c>
      <c r="E45" s="277" t="s">
        <v>1185</v>
      </c>
      <c r="F45" s="274" t="s">
        <v>1171</v>
      </c>
      <c r="G45" s="274"/>
      <c r="H45" s="274"/>
      <c r="I45" s="274" t="s">
        <v>1171</v>
      </c>
      <c r="J45" s="279"/>
      <c r="K45" s="275"/>
    </row>
    <row r="46" spans="1:11" ht="36.75" hidden="1" customHeight="1">
      <c r="A46" s="268" t="s">
        <v>1238</v>
      </c>
      <c r="B46" s="276" t="s">
        <v>1239</v>
      </c>
      <c r="C46" s="277" t="s">
        <v>1169</v>
      </c>
      <c r="D46" s="294" t="s">
        <v>1357</v>
      </c>
      <c r="E46" s="277" t="s">
        <v>1240</v>
      </c>
      <c r="F46" s="274" t="s">
        <v>1171</v>
      </c>
      <c r="G46" s="274" t="s">
        <v>10</v>
      </c>
      <c r="H46" s="274"/>
      <c r="I46" s="275" t="s">
        <v>1171</v>
      </c>
      <c r="J46" s="279"/>
      <c r="K46" s="275"/>
    </row>
    <row r="47" spans="1:11" ht="36.75" hidden="1" customHeight="1">
      <c r="A47" s="268" t="s">
        <v>1241</v>
      </c>
      <c r="B47" s="276" t="s">
        <v>1239</v>
      </c>
      <c r="C47" s="277" t="s">
        <v>1176</v>
      </c>
      <c r="D47" s="294" t="s">
        <v>1364</v>
      </c>
      <c r="E47" s="277" t="s">
        <v>1240</v>
      </c>
      <c r="F47" s="274" t="s">
        <v>1171</v>
      </c>
      <c r="G47" s="274"/>
      <c r="H47" s="274"/>
      <c r="I47" s="274" t="s">
        <v>1171</v>
      </c>
      <c r="J47" s="279"/>
      <c r="K47" s="275"/>
    </row>
    <row r="48" spans="1:11" ht="36.75" hidden="1" customHeight="1">
      <c r="A48" s="268" t="s">
        <v>1242</v>
      </c>
      <c r="B48" s="276" t="s">
        <v>1239</v>
      </c>
      <c r="C48" s="277" t="s">
        <v>1184</v>
      </c>
      <c r="D48" s="294" t="s">
        <v>1366</v>
      </c>
      <c r="E48" s="277" t="s">
        <v>1185</v>
      </c>
      <c r="F48" s="274" t="s">
        <v>1171</v>
      </c>
      <c r="G48" s="274"/>
      <c r="H48" s="274"/>
      <c r="I48" s="274" t="s">
        <v>1171</v>
      </c>
      <c r="J48" s="279"/>
      <c r="K48" s="275"/>
    </row>
    <row r="49" spans="1:13" ht="36.75" hidden="1" customHeight="1">
      <c r="A49" s="268" t="s">
        <v>1243</v>
      </c>
      <c r="B49" s="276" t="s">
        <v>83</v>
      </c>
      <c r="C49" s="277" t="s">
        <v>1169</v>
      </c>
      <c r="D49" s="294" t="s">
        <v>1357</v>
      </c>
      <c r="E49" s="277" t="s">
        <v>1244</v>
      </c>
      <c r="F49" s="274" t="s">
        <v>1171</v>
      </c>
      <c r="G49" s="274"/>
      <c r="H49" s="274"/>
      <c r="I49" s="275" t="s">
        <v>1171</v>
      </c>
      <c r="J49" s="279"/>
      <c r="K49" s="275"/>
    </row>
    <row r="50" spans="1:13" ht="36.75" hidden="1" customHeight="1">
      <c r="A50" s="268" t="s">
        <v>1245</v>
      </c>
      <c r="B50" s="276" t="s">
        <v>83</v>
      </c>
      <c r="C50" s="277" t="s">
        <v>1189</v>
      </c>
      <c r="D50" s="294" t="s">
        <v>1362</v>
      </c>
      <c r="E50" s="277" t="s">
        <v>1244</v>
      </c>
      <c r="F50" s="278"/>
      <c r="G50" s="274"/>
      <c r="H50" s="274"/>
      <c r="I50" s="279" t="s">
        <v>1171</v>
      </c>
      <c r="J50" s="279" t="s">
        <v>1171</v>
      </c>
      <c r="K50" s="275"/>
    </row>
    <row r="51" spans="1:13" ht="36.75" hidden="1" customHeight="1">
      <c r="A51" s="268" t="s">
        <v>1246</v>
      </c>
      <c r="B51" s="276" t="s">
        <v>83</v>
      </c>
      <c r="C51" s="277" t="s">
        <v>1176</v>
      </c>
      <c r="D51" s="294" t="s">
        <v>1364</v>
      </c>
      <c r="E51" s="277" t="s">
        <v>1244</v>
      </c>
      <c r="F51" s="274" t="s">
        <v>1171</v>
      </c>
      <c r="G51" s="274"/>
      <c r="H51" s="274"/>
      <c r="I51" s="275" t="s">
        <v>1171</v>
      </c>
      <c r="J51" s="279"/>
      <c r="K51" s="275"/>
    </row>
    <row r="52" spans="1:13" ht="36.75" hidden="1" customHeight="1">
      <c r="A52" s="268" t="s">
        <v>1247</v>
      </c>
      <c r="B52" s="276" t="s">
        <v>1248</v>
      </c>
      <c r="C52" s="277" t="s">
        <v>1184</v>
      </c>
      <c r="D52" s="294" t="s">
        <v>1366</v>
      </c>
      <c r="E52" s="277" t="s">
        <v>1211</v>
      </c>
      <c r="F52" s="274" t="s">
        <v>1171</v>
      </c>
      <c r="G52" s="274"/>
      <c r="H52" s="274"/>
      <c r="I52" s="274" t="s">
        <v>1171</v>
      </c>
      <c r="J52" s="279"/>
      <c r="K52" s="275"/>
    </row>
    <row r="53" spans="1:13" ht="36.75" hidden="1" customHeight="1">
      <c r="A53" s="268" t="s">
        <v>1249</v>
      </c>
      <c r="B53" s="276" t="s">
        <v>1248</v>
      </c>
      <c r="C53" s="277" t="s">
        <v>1184</v>
      </c>
      <c r="D53" s="294" t="s">
        <v>1366</v>
      </c>
      <c r="E53" s="277" t="s">
        <v>1185</v>
      </c>
      <c r="F53" s="274" t="s">
        <v>1171</v>
      </c>
      <c r="G53" s="274"/>
      <c r="H53" s="274"/>
      <c r="I53" s="274" t="s">
        <v>1171</v>
      </c>
      <c r="J53" s="279"/>
      <c r="K53" s="275"/>
    </row>
    <row r="54" spans="1:13" ht="36.75" hidden="1" customHeight="1">
      <c r="B54" s="276" t="s">
        <v>1248</v>
      </c>
      <c r="C54" s="277" t="s">
        <v>902</v>
      </c>
      <c r="D54" s="294" t="s">
        <v>1362</v>
      </c>
      <c r="E54" s="277" t="s">
        <v>1185</v>
      </c>
      <c r="F54" s="274"/>
      <c r="G54" s="274"/>
      <c r="H54" s="274"/>
      <c r="I54" s="279" t="s">
        <v>10</v>
      </c>
      <c r="J54" s="279" t="s">
        <v>10</v>
      </c>
      <c r="K54" s="275"/>
      <c r="L54" s="284"/>
      <c r="M54" s="284"/>
    </row>
    <row r="55" spans="1:13" ht="36.75" hidden="1" customHeight="1">
      <c r="A55" s="268" t="s">
        <v>1250</v>
      </c>
      <c r="B55" s="276" t="s">
        <v>1251</v>
      </c>
      <c r="C55" s="277" t="s">
        <v>1169</v>
      </c>
      <c r="D55" s="294" t="s">
        <v>1357</v>
      </c>
      <c r="E55" s="277" t="s">
        <v>1252</v>
      </c>
      <c r="F55" s="274" t="s">
        <v>1171</v>
      </c>
      <c r="G55" s="274"/>
      <c r="H55" s="274"/>
      <c r="I55" s="274" t="s">
        <v>1171</v>
      </c>
      <c r="J55" s="279"/>
      <c r="K55" s="275"/>
    </row>
    <row r="56" spans="1:13" ht="36.75" hidden="1" customHeight="1">
      <c r="A56" s="268" t="s">
        <v>1253</v>
      </c>
      <c r="B56" s="276" t="s">
        <v>1251</v>
      </c>
      <c r="C56" s="277" t="s">
        <v>1176</v>
      </c>
      <c r="D56" s="294" t="s">
        <v>1364</v>
      </c>
      <c r="E56" s="277" t="s">
        <v>1252</v>
      </c>
      <c r="F56" s="274" t="s">
        <v>1171</v>
      </c>
      <c r="G56" s="274"/>
      <c r="H56" s="274" t="s">
        <v>10</v>
      </c>
      <c r="I56" s="275" t="s">
        <v>1171</v>
      </c>
      <c r="J56" s="279"/>
      <c r="K56" s="275"/>
    </row>
    <row r="57" spans="1:13" ht="36.75" hidden="1" customHeight="1">
      <c r="A57" s="268" t="s">
        <v>1254</v>
      </c>
      <c r="B57" s="276" t="s">
        <v>1251</v>
      </c>
      <c r="C57" s="277" t="s">
        <v>1181</v>
      </c>
      <c r="D57" s="294" t="s">
        <v>1365</v>
      </c>
      <c r="E57" s="277" t="s">
        <v>1182</v>
      </c>
      <c r="F57" s="274" t="s">
        <v>1171</v>
      </c>
      <c r="G57" s="274"/>
      <c r="H57" s="274" t="s">
        <v>1171</v>
      </c>
      <c r="I57" s="275" t="s">
        <v>1171</v>
      </c>
      <c r="J57" s="279"/>
      <c r="K57" s="275"/>
    </row>
    <row r="58" spans="1:13" ht="36.75" hidden="1" customHeight="1">
      <c r="A58" s="268" t="s">
        <v>1255</v>
      </c>
      <c r="B58" s="276" t="s">
        <v>1251</v>
      </c>
      <c r="C58" s="277" t="s">
        <v>1184</v>
      </c>
      <c r="D58" s="294" t="s">
        <v>1366</v>
      </c>
      <c r="E58" s="277" t="s">
        <v>1185</v>
      </c>
      <c r="F58" s="274" t="s">
        <v>1171</v>
      </c>
      <c r="G58" s="274"/>
      <c r="H58" s="274"/>
      <c r="I58" s="275" t="s">
        <v>1171</v>
      </c>
      <c r="J58" s="279"/>
      <c r="K58" s="275"/>
    </row>
    <row r="59" spans="1:13" ht="36.75" hidden="1" customHeight="1">
      <c r="A59" s="268" t="s">
        <v>1256</v>
      </c>
      <c r="B59" s="276" t="s">
        <v>96</v>
      </c>
      <c r="C59" s="277" t="s">
        <v>1176</v>
      </c>
      <c r="D59" s="294" t="s">
        <v>1364</v>
      </c>
      <c r="E59" s="277" t="s">
        <v>1257</v>
      </c>
      <c r="F59" s="274" t="s">
        <v>1171</v>
      </c>
      <c r="G59" s="274"/>
      <c r="H59" s="274"/>
      <c r="I59" s="275" t="s">
        <v>1171</v>
      </c>
      <c r="J59" s="279"/>
      <c r="K59" s="275"/>
    </row>
    <row r="60" spans="1:13" ht="36.75" hidden="1" customHeight="1">
      <c r="A60" s="268" t="s">
        <v>1258</v>
      </c>
      <c r="B60" s="276" t="s">
        <v>1259</v>
      </c>
      <c r="C60" s="277" t="s">
        <v>1184</v>
      </c>
      <c r="D60" s="294" t="s">
        <v>1366</v>
      </c>
      <c r="E60" s="277" t="s">
        <v>1185</v>
      </c>
      <c r="F60" s="274" t="s">
        <v>1171</v>
      </c>
      <c r="G60" s="274"/>
      <c r="H60" s="274"/>
      <c r="I60" s="274" t="s">
        <v>1171</v>
      </c>
      <c r="J60" s="279"/>
      <c r="K60" s="275"/>
    </row>
    <row r="61" spans="1:13" ht="36.75" hidden="1" customHeight="1">
      <c r="A61" s="268" t="s">
        <v>1260</v>
      </c>
      <c r="B61" s="276" t="s">
        <v>92</v>
      </c>
      <c r="C61" s="277" t="s">
        <v>1189</v>
      </c>
      <c r="D61" s="294" t="s">
        <v>1362</v>
      </c>
      <c r="E61" s="277" t="s">
        <v>1261</v>
      </c>
      <c r="F61" s="278"/>
      <c r="G61" s="274"/>
      <c r="H61" s="274"/>
      <c r="I61" s="279" t="s">
        <v>1171</v>
      </c>
      <c r="J61" s="279" t="s">
        <v>1171</v>
      </c>
      <c r="K61" s="275"/>
    </row>
    <row r="62" spans="1:13" ht="36.75" customHeight="1">
      <c r="A62" s="268" t="s">
        <v>1262</v>
      </c>
      <c r="B62" s="276" t="s">
        <v>1263</v>
      </c>
      <c r="C62" s="277" t="s">
        <v>1176</v>
      </c>
      <c r="D62" s="294" t="s">
        <v>1364</v>
      </c>
      <c r="E62" s="277" t="s">
        <v>1261</v>
      </c>
      <c r="F62" s="274" t="s">
        <v>1171</v>
      </c>
      <c r="G62" s="274"/>
      <c r="H62" s="274"/>
      <c r="I62" s="275" t="s">
        <v>1171</v>
      </c>
      <c r="J62" s="279"/>
      <c r="K62" s="275"/>
    </row>
    <row r="63" spans="1:13" ht="36.75" hidden="1" customHeight="1">
      <c r="A63" s="268" t="s">
        <v>1264</v>
      </c>
      <c r="B63" s="276" t="s">
        <v>1265</v>
      </c>
      <c r="C63" s="277" t="s">
        <v>1181</v>
      </c>
      <c r="D63" s="294" t="s">
        <v>1365</v>
      </c>
      <c r="E63" s="277" t="s">
        <v>1182</v>
      </c>
      <c r="F63" s="274" t="s">
        <v>1171</v>
      </c>
      <c r="G63" s="274"/>
      <c r="H63" s="274" t="s">
        <v>1171</v>
      </c>
      <c r="I63" s="274" t="s">
        <v>1171</v>
      </c>
      <c r="J63" s="279"/>
      <c r="K63" s="275"/>
    </row>
    <row r="64" spans="1:13" ht="36.75" hidden="1" customHeight="1">
      <c r="A64" s="268" t="s">
        <v>1266</v>
      </c>
      <c r="B64" s="276" t="s">
        <v>1265</v>
      </c>
      <c r="C64" s="277" t="s">
        <v>1184</v>
      </c>
      <c r="D64" s="294" t="s">
        <v>1366</v>
      </c>
      <c r="E64" s="277" t="s">
        <v>1185</v>
      </c>
      <c r="F64" s="274" t="s">
        <v>1171</v>
      </c>
      <c r="G64" s="274"/>
      <c r="H64" s="274"/>
      <c r="I64" s="274" t="s">
        <v>1171</v>
      </c>
      <c r="J64" s="279"/>
      <c r="K64" s="275"/>
    </row>
    <row r="65" spans="1:11" ht="36.75" hidden="1" customHeight="1">
      <c r="A65" s="268" t="s">
        <v>1267</v>
      </c>
      <c r="B65" s="276" t="s">
        <v>107</v>
      </c>
      <c r="C65" s="277" t="s">
        <v>1176</v>
      </c>
      <c r="D65" s="294" t="s">
        <v>1364</v>
      </c>
      <c r="E65" s="277" t="s">
        <v>1268</v>
      </c>
      <c r="F65" s="274" t="s">
        <v>1171</v>
      </c>
      <c r="G65" s="274" t="s">
        <v>1171</v>
      </c>
      <c r="H65" s="274"/>
      <c r="I65" s="275" t="s">
        <v>1171</v>
      </c>
      <c r="J65" s="279"/>
      <c r="K65" s="275"/>
    </row>
    <row r="66" spans="1:11" ht="36.75" hidden="1" customHeight="1">
      <c r="A66" s="268" t="s">
        <v>1269</v>
      </c>
      <c r="B66" s="276" t="s">
        <v>1270</v>
      </c>
      <c r="C66" s="277" t="s">
        <v>1184</v>
      </c>
      <c r="D66" s="294" t="s">
        <v>1366</v>
      </c>
      <c r="E66" s="277" t="s">
        <v>1268</v>
      </c>
      <c r="F66" s="274" t="s">
        <v>1171</v>
      </c>
      <c r="G66" s="274"/>
      <c r="H66" s="274"/>
      <c r="I66" s="274" t="s">
        <v>1171</v>
      </c>
      <c r="J66" s="279"/>
      <c r="K66" s="275"/>
    </row>
    <row r="67" spans="1:11" ht="36.75" hidden="1" customHeight="1">
      <c r="A67" s="268" t="s">
        <v>1271</v>
      </c>
      <c r="B67" s="276" t="s">
        <v>1270</v>
      </c>
      <c r="C67" s="277" t="s">
        <v>1184</v>
      </c>
      <c r="D67" s="294" t="s">
        <v>1366</v>
      </c>
      <c r="E67" s="277" t="s">
        <v>1185</v>
      </c>
      <c r="F67" s="274" t="s">
        <v>1171</v>
      </c>
      <c r="G67" s="274"/>
      <c r="H67" s="274"/>
      <c r="I67" s="274" t="s">
        <v>1171</v>
      </c>
      <c r="J67" s="279"/>
      <c r="K67" s="275"/>
    </row>
    <row r="68" spans="1:11" ht="36.75" hidden="1" customHeight="1">
      <c r="A68" s="268" t="s">
        <v>1272</v>
      </c>
      <c r="B68" s="276" t="s">
        <v>172</v>
      </c>
      <c r="C68" s="282" t="s">
        <v>1176</v>
      </c>
      <c r="D68" s="294" t="s">
        <v>1364</v>
      </c>
      <c r="E68" s="277" t="s">
        <v>1273</v>
      </c>
      <c r="F68" s="274" t="s">
        <v>1171</v>
      </c>
      <c r="G68" s="274"/>
      <c r="H68" s="274"/>
      <c r="I68" s="275" t="s">
        <v>1171</v>
      </c>
      <c r="J68" s="279"/>
      <c r="K68" s="275"/>
    </row>
    <row r="69" spans="1:11" ht="36.75" hidden="1" customHeight="1">
      <c r="A69" s="268" t="s">
        <v>1274</v>
      </c>
      <c r="B69" s="276" t="s">
        <v>172</v>
      </c>
      <c r="C69" s="277" t="s">
        <v>1184</v>
      </c>
      <c r="D69" s="294" t="s">
        <v>1366</v>
      </c>
      <c r="E69" s="277" t="s">
        <v>1185</v>
      </c>
      <c r="F69" s="274" t="s">
        <v>1171</v>
      </c>
      <c r="G69" s="274"/>
      <c r="H69" s="274"/>
      <c r="I69" s="274" t="s">
        <v>1171</v>
      </c>
      <c r="J69" s="279"/>
      <c r="K69" s="275"/>
    </row>
    <row r="70" spans="1:11" ht="36.75" hidden="1" customHeight="1">
      <c r="A70" s="268" t="s">
        <v>1275</v>
      </c>
      <c r="B70" s="276" t="s">
        <v>177</v>
      </c>
      <c r="C70" s="277" t="s">
        <v>1169</v>
      </c>
      <c r="D70" s="294" t="s">
        <v>1357</v>
      </c>
      <c r="E70" s="277" t="s">
        <v>1276</v>
      </c>
      <c r="F70" s="274" t="s">
        <v>1171</v>
      </c>
      <c r="G70" s="274"/>
      <c r="H70" s="274"/>
      <c r="I70" s="275" t="s">
        <v>1171</v>
      </c>
      <c r="J70" s="279"/>
      <c r="K70" s="275"/>
    </row>
    <row r="71" spans="1:11" ht="36.75" hidden="1" customHeight="1">
      <c r="A71" s="268" t="s">
        <v>1277</v>
      </c>
      <c r="B71" s="276" t="s">
        <v>177</v>
      </c>
      <c r="C71" s="277" t="s">
        <v>1189</v>
      </c>
      <c r="D71" s="294" t="s">
        <v>1362</v>
      </c>
      <c r="E71" s="277" t="s">
        <v>1276</v>
      </c>
      <c r="F71" s="278"/>
      <c r="G71" s="274"/>
      <c r="H71" s="274"/>
      <c r="I71" s="279" t="s">
        <v>1171</v>
      </c>
      <c r="J71" s="279" t="s">
        <v>1171</v>
      </c>
      <c r="K71" s="275"/>
    </row>
    <row r="72" spans="1:11" ht="36.75" hidden="1" customHeight="1">
      <c r="A72" s="268" t="s">
        <v>1278</v>
      </c>
      <c r="B72" s="276" t="s">
        <v>1279</v>
      </c>
      <c r="C72" s="277" t="s">
        <v>1184</v>
      </c>
      <c r="D72" s="294" t="s">
        <v>1366</v>
      </c>
      <c r="E72" s="277" t="s">
        <v>1185</v>
      </c>
      <c r="F72" s="274" t="s">
        <v>1171</v>
      </c>
      <c r="G72" s="274"/>
      <c r="H72" s="274"/>
      <c r="I72" s="274" t="s">
        <v>1171</v>
      </c>
      <c r="J72" s="279"/>
      <c r="K72" s="275"/>
    </row>
    <row r="73" spans="1:11" ht="36.75" hidden="1" customHeight="1">
      <c r="A73" s="268" t="s">
        <v>1280</v>
      </c>
      <c r="B73" s="276" t="s">
        <v>128</v>
      </c>
      <c r="C73" s="277" t="s">
        <v>1169</v>
      </c>
      <c r="D73" s="294" t="s">
        <v>1357</v>
      </c>
      <c r="E73" s="277" t="s">
        <v>1281</v>
      </c>
      <c r="F73" s="274" t="s">
        <v>1171</v>
      </c>
      <c r="G73" s="274"/>
      <c r="H73" s="274"/>
      <c r="I73" s="275" t="s">
        <v>1171</v>
      </c>
      <c r="J73" s="279"/>
      <c r="K73" s="275" t="s">
        <v>1171</v>
      </c>
    </row>
    <row r="74" spans="1:11" ht="36.75" hidden="1" customHeight="1">
      <c r="A74" s="268" t="s">
        <v>1282</v>
      </c>
      <c r="B74" s="276" t="s">
        <v>128</v>
      </c>
      <c r="C74" s="277" t="s">
        <v>1176</v>
      </c>
      <c r="D74" s="294" t="s">
        <v>1364</v>
      </c>
      <c r="E74" s="277" t="s">
        <v>1281</v>
      </c>
      <c r="F74" s="274" t="s">
        <v>1171</v>
      </c>
      <c r="G74" s="274"/>
      <c r="H74" s="274"/>
      <c r="I74" s="274" t="s">
        <v>1171</v>
      </c>
      <c r="J74" s="279"/>
      <c r="K74" s="275" t="s">
        <v>1171</v>
      </c>
    </row>
    <row r="75" spans="1:11" ht="36.75" hidden="1" customHeight="1">
      <c r="A75" s="268" t="s">
        <v>1283</v>
      </c>
      <c r="B75" s="276" t="s">
        <v>1284</v>
      </c>
      <c r="C75" s="277" t="s">
        <v>1184</v>
      </c>
      <c r="D75" s="294" t="s">
        <v>1366</v>
      </c>
      <c r="E75" s="277" t="s">
        <v>1185</v>
      </c>
      <c r="F75" s="274" t="s">
        <v>1171</v>
      </c>
      <c r="G75" s="274"/>
      <c r="H75" s="274"/>
      <c r="I75" s="274" t="s">
        <v>1171</v>
      </c>
      <c r="J75" s="279"/>
      <c r="K75" s="275" t="s">
        <v>1171</v>
      </c>
    </row>
    <row r="76" spans="1:11" ht="36.75" hidden="1" customHeight="1">
      <c r="A76" s="268" t="s">
        <v>1285</v>
      </c>
      <c r="B76" s="276" t="s">
        <v>125</v>
      </c>
      <c r="C76" s="277" t="s">
        <v>1169</v>
      </c>
      <c r="D76" s="294" t="s">
        <v>1357</v>
      </c>
      <c r="E76" s="277" t="s">
        <v>1286</v>
      </c>
      <c r="F76" s="274" t="s">
        <v>1171</v>
      </c>
      <c r="G76" s="274"/>
      <c r="H76" s="274"/>
      <c r="I76" s="275" t="s">
        <v>1171</v>
      </c>
      <c r="J76" s="279"/>
      <c r="K76" s="275"/>
    </row>
    <row r="77" spans="1:11" ht="36.75" hidden="1" customHeight="1">
      <c r="A77" s="268" t="s">
        <v>1287</v>
      </c>
      <c r="B77" s="276" t="s">
        <v>125</v>
      </c>
      <c r="C77" s="277" t="s">
        <v>1189</v>
      </c>
      <c r="D77" s="294" t="s">
        <v>1362</v>
      </c>
      <c r="E77" s="277" t="s">
        <v>1286</v>
      </c>
      <c r="F77" s="278"/>
      <c r="G77" s="274"/>
      <c r="H77" s="274"/>
      <c r="I77" s="279" t="s">
        <v>1171</v>
      </c>
      <c r="J77" s="279" t="s">
        <v>1171</v>
      </c>
      <c r="K77" s="275"/>
    </row>
    <row r="78" spans="1:11" ht="36.75" hidden="1" customHeight="1">
      <c r="A78" s="268" t="s">
        <v>1288</v>
      </c>
      <c r="B78" s="276" t="s">
        <v>125</v>
      </c>
      <c r="C78" s="277" t="s">
        <v>1176</v>
      </c>
      <c r="D78" s="294" t="s">
        <v>1364</v>
      </c>
      <c r="E78" s="277" t="s">
        <v>1286</v>
      </c>
      <c r="F78" s="274" t="s">
        <v>1171</v>
      </c>
      <c r="G78" s="274"/>
      <c r="H78" s="274"/>
      <c r="I78" s="275" t="s">
        <v>1171</v>
      </c>
      <c r="J78" s="279"/>
      <c r="K78" s="275"/>
    </row>
    <row r="79" spans="1:11" ht="36.75" hidden="1" customHeight="1">
      <c r="A79" s="268" t="s">
        <v>1289</v>
      </c>
      <c r="B79" s="276" t="s">
        <v>1290</v>
      </c>
      <c r="C79" s="277" t="s">
        <v>1184</v>
      </c>
      <c r="D79" s="294" t="s">
        <v>1366</v>
      </c>
      <c r="E79" s="277" t="s">
        <v>1185</v>
      </c>
      <c r="F79" s="274" t="s">
        <v>1171</v>
      </c>
      <c r="G79" s="274"/>
      <c r="H79" s="274"/>
      <c r="I79" s="275" t="s">
        <v>1171</v>
      </c>
      <c r="J79" s="279"/>
      <c r="K79" s="275"/>
    </row>
    <row r="80" spans="1:11" ht="36.75" hidden="1" customHeight="1">
      <c r="A80" s="268" t="s">
        <v>1291</v>
      </c>
      <c r="B80" s="276" t="s">
        <v>1292</v>
      </c>
      <c r="C80" s="277" t="s">
        <v>1181</v>
      </c>
      <c r="D80" s="294" t="s">
        <v>1365</v>
      </c>
      <c r="E80" s="277" t="s">
        <v>1182</v>
      </c>
      <c r="F80" s="274" t="s">
        <v>1171</v>
      </c>
      <c r="G80" s="274"/>
      <c r="H80" s="274" t="s">
        <v>1171</v>
      </c>
      <c r="I80" s="275" t="s">
        <v>1171</v>
      </c>
      <c r="J80" s="279"/>
      <c r="K80" s="275"/>
    </row>
    <row r="81" spans="1:11" ht="36.75" hidden="1" customHeight="1">
      <c r="A81" s="268" t="s">
        <v>1293</v>
      </c>
      <c r="B81" s="276" t="s">
        <v>1292</v>
      </c>
      <c r="C81" s="277" t="s">
        <v>1184</v>
      </c>
      <c r="D81" s="294" t="s">
        <v>1366</v>
      </c>
      <c r="E81" s="277" t="s">
        <v>1185</v>
      </c>
      <c r="F81" s="274" t="s">
        <v>1171</v>
      </c>
      <c r="G81" s="274"/>
      <c r="H81" s="274"/>
      <c r="I81" s="275" t="s">
        <v>1171</v>
      </c>
      <c r="J81" s="279"/>
      <c r="K81" s="275"/>
    </row>
    <row r="82" spans="1:11" ht="36.75" hidden="1" customHeight="1">
      <c r="A82" s="268" t="s">
        <v>1294</v>
      </c>
      <c r="B82" s="276" t="s">
        <v>143</v>
      </c>
      <c r="C82" s="277" t="s">
        <v>1169</v>
      </c>
      <c r="D82" s="294" t="s">
        <v>1357</v>
      </c>
      <c r="E82" s="277" t="s">
        <v>1295</v>
      </c>
      <c r="F82" s="274" t="s">
        <v>1171</v>
      </c>
      <c r="G82" s="274"/>
      <c r="H82" s="274"/>
      <c r="I82" s="275" t="s">
        <v>1171</v>
      </c>
      <c r="J82" s="279"/>
      <c r="K82" s="275"/>
    </row>
    <row r="83" spans="1:11" ht="36.75" hidden="1" customHeight="1">
      <c r="A83" s="268" t="s">
        <v>1296</v>
      </c>
      <c r="B83" s="276" t="s">
        <v>1297</v>
      </c>
      <c r="C83" s="277" t="s">
        <v>1184</v>
      </c>
      <c r="D83" s="294" t="s">
        <v>1366</v>
      </c>
      <c r="E83" s="277" t="s">
        <v>1185</v>
      </c>
      <c r="F83" s="274" t="s">
        <v>1171</v>
      </c>
      <c r="G83" s="274"/>
      <c r="H83" s="274"/>
      <c r="I83" s="274" t="s">
        <v>1171</v>
      </c>
      <c r="J83" s="279"/>
      <c r="K83" s="275"/>
    </row>
    <row r="84" spans="1:11" ht="36.75" hidden="1" customHeight="1">
      <c r="B84" s="276" t="s">
        <v>1298</v>
      </c>
      <c r="C84" s="285" t="s">
        <v>877</v>
      </c>
      <c r="D84" s="294" t="s">
        <v>1366</v>
      </c>
      <c r="E84" s="285" t="s">
        <v>831</v>
      </c>
      <c r="F84" s="278"/>
      <c r="G84" s="274"/>
      <c r="H84" s="274"/>
      <c r="I84" s="278"/>
      <c r="J84" s="279"/>
      <c r="K84" s="275"/>
    </row>
    <row r="85" spans="1:11" ht="36.75" hidden="1" customHeight="1">
      <c r="A85" s="268" t="s">
        <v>1299</v>
      </c>
      <c r="B85" s="276" t="s">
        <v>153</v>
      </c>
      <c r="C85" s="277" t="s">
        <v>1189</v>
      </c>
      <c r="D85" s="294" t="s">
        <v>1362</v>
      </c>
      <c r="E85" s="277" t="s">
        <v>1300</v>
      </c>
      <c r="F85" s="274"/>
      <c r="G85" s="274"/>
      <c r="H85" s="274"/>
      <c r="I85" s="275" t="s">
        <v>10</v>
      </c>
      <c r="J85" s="279" t="s">
        <v>1171</v>
      </c>
      <c r="K85" s="275"/>
    </row>
    <row r="86" spans="1:11" ht="36.75" hidden="1" customHeight="1">
      <c r="A86" s="268" t="s">
        <v>1301</v>
      </c>
      <c r="B86" s="276" t="s">
        <v>153</v>
      </c>
      <c r="C86" s="277" t="s">
        <v>1176</v>
      </c>
      <c r="D86" s="294" t="s">
        <v>1364</v>
      </c>
      <c r="E86" s="277" t="s">
        <v>1300</v>
      </c>
      <c r="F86" s="274" t="s">
        <v>1171</v>
      </c>
      <c r="G86" s="274"/>
      <c r="H86" s="274"/>
      <c r="I86" s="274" t="s">
        <v>1171</v>
      </c>
      <c r="J86" s="279"/>
      <c r="K86" s="275"/>
    </row>
    <row r="87" spans="1:11" ht="36.75" hidden="1" customHeight="1">
      <c r="A87" s="268" t="s">
        <v>1302</v>
      </c>
      <c r="B87" s="276" t="s">
        <v>1303</v>
      </c>
      <c r="C87" s="277" t="s">
        <v>1184</v>
      </c>
      <c r="D87" s="294" t="s">
        <v>1366</v>
      </c>
      <c r="E87" s="277" t="s">
        <v>1185</v>
      </c>
      <c r="F87" s="274" t="s">
        <v>1171</v>
      </c>
      <c r="G87" s="274"/>
      <c r="H87" s="274"/>
      <c r="I87" s="274" t="s">
        <v>1171</v>
      </c>
      <c r="J87" s="279"/>
      <c r="K87" s="275"/>
    </row>
    <row r="88" spans="1:11" ht="36.75" hidden="1" customHeight="1">
      <c r="A88" s="268" t="s">
        <v>1304</v>
      </c>
      <c r="B88" s="276" t="s">
        <v>156</v>
      </c>
      <c r="C88" s="277" t="s">
        <v>1176</v>
      </c>
      <c r="D88" s="294" t="s">
        <v>1364</v>
      </c>
      <c r="E88" s="277" t="s">
        <v>1305</v>
      </c>
      <c r="F88" s="274" t="s">
        <v>1171</v>
      </c>
      <c r="G88" s="274"/>
      <c r="H88" s="274"/>
      <c r="I88" s="274" t="s">
        <v>1171</v>
      </c>
      <c r="J88" s="279"/>
      <c r="K88" s="275"/>
    </row>
    <row r="89" spans="1:11" ht="36.75" hidden="1" customHeight="1">
      <c r="A89" s="268" t="s">
        <v>1306</v>
      </c>
      <c r="B89" s="276" t="s">
        <v>1307</v>
      </c>
      <c r="C89" s="277" t="s">
        <v>1181</v>
      </c>
      <c r="D89" s="294" t="s">
        <v>1365</v>
      </c>
      <c r="E89" s="277" t="s">
        <v>1182</v>
      </c>
      <c r="F89" s="274" t="s">
        <v>1171</v>
      </c>
      <c r="G89" s="274"/>
      <c r="H89" s="274" t="s">
        <v>1171</v>
      </c>
      <c r="I89" s="274" t="s">
        <v>1171</v>
      </c>
      <c r="J89" s="279"/>
      <c r="K89" s="275"/>
    </row>
    <row r="90" spans="1:11" ht="36.75" hidden="1" customHeight="1">
      <c r="A90" s="268" t="s">
        <v>1308</v>
      </c>
      <c r="B90" s="276" t="s">
        <v>156</v>
      </c>
      <c r="C90" s="277" t="s">
        <v>1184</v>
      </c>
      <c r="D90" s="294" t="s">
        <v>1366</v>
      </c>
      <c r="E90" s="277" t="s">
        <v>1185</v>
      </c>
      <c r="F90" s="274" t="s">
        <v>1171</v>
      </c>
      <c r="G90" s="274"/>
      <c r="H90" s="274"/>
      <c r="I90" s="274" t="s">
        <v>1171</v>
      </c>
      <c r="J90" s="279"/>
      <c r="K90" s="275"/>
    </row>
    <row r="91" spans="1:11" ht="36.75" hidden="1" customHeight="1">
      <c r="A91" s="268" t="s">
        <v>1309</v>
      </c>
      <c r="B91" s="276" t="s">
        <v>1310</v>
      </c>
      <c r="C91" s="277" t="s">
        <v>1181</v>
      </c>
      <c r="D91" s="294" t="s">
        <v>1365</v>
      </c>
      <c r="E91" s="277" t="s">
        <v>1182</v>
      </c>
      <c r="F91" s="274" t="s">
        <v>1171</v>
      </c>
      <c r="G91" s="274"/>
      <c r="H91" s="274" t="s">
        <v>1171</v>
      </c>
      <c r="I91" s="274" t="s">
        <v>1171</v>
      </c>
      <c r="J91" s="279"/>
      <c r="K91" s="275"/>
    </row>
    <row r="92" spans="1:11" ht="36.75" hidden="1" customHeight="1">
      <c r="A92" s="268" t="s">
        <v>1311</v>
      </c>
      <c r="B92" s="276" t="s">
        <v>1310</v>
      </c>
      <c r="C92" s="277" t="s">
        <v>1184</v>
      </c>
      <c r="D92" s="294" t="s">
        <v>1366</v>
      </c>
      <c r="E92" s="277" t="s">
        <v>1185</v>
      </c>
      <c r="F92" s="274" t="s">
        <v>1171</v>
      </c>
      <c r="G92" s="274"/>
      <c r="H92" s="274"/>
      <c r="I92" s="274" t="s">
        <v>1171</v>
      </c>
      <c r="J92" s="279"/>
      <c r="K92" s="275"/>
    </row>
    <row r="93" spans="1:11" ht="36.75" hidden="1" customHeight="1">
      <c r="A93" s="268" t="s">
        <v>1312</v>
      </c>
      <c r="B93" s="276" t="s">
        <v>1313</v>
      </c>
      <c r="C93" s="277" t="s">
        <v>1181</v>
      </c>
      <c r="D93" s="294" t="s">
        <v>1365</v>
      </c>
      <c r="E93" s="277" t="s">
        <v>1182</v>
      </c>
      <c r="F93" s="274" t="s">
        <v>1171</v>
      </c>
      <c r="G93" s="274"/>
      <c r="H93" s="274" t="s">
        <v>1171</v>
      </c>
      <c r="I93" s="274" t="s">
        <v>1171</v>
      </c>
      <c r="J93" s="279"/>
      <c r="K93" s="275"/>
    </row>
    <row r="94" spans="1:11" ht="36.75" hidden="1" customHeight="1">
      <c r="A94" s="268" t="s">
        <v>1314</v>
      </c>
      <c r="B94" s="276" t="s">
        <v>1315</v>
      </c>
      <c r="C94" s="277" t="s">
        <v>1169</v>
      </c>
      <c r="D94" s="294" t="s">
        <v>1357</v>
      </c>
      <c r="E94" s="277" t="s">
        <v>1316</v>
      </c>
      <c r="F94" s="274" t="s">
        <v>1171</v>
      </c>
      <c r="G94" s="274"/>
      <c r="H94" s="274"/>
      <c r="I94" s="274" t="s">
        <v>1171</v>
      </c>
      <c r="J94" s="279"/>
      <c r="K94" s="275"/>
    </row>
    <row r="95" spans="1:11" ht="36.75" hidden="1" customHeight="1">
      <c r="A95" s="268" t="s">
        <v>1317</v>
      </c>
      <c r="B95" s="276" t="s">
        <v>1315</v>
      </c>
      <c r="C95" s="277" t="s">
        <v>1176</v>
      </c>
      <c r="D95" s="294" t="s">
        <v>1364</v>
      </c>
      <c r="E95" s="277" t="s">
        <v>1316</v>
      </c>
      <c r="F95" s="274" t="s">
        <v>1171</v>
      </c>
      <c r="G95" s="274"/>
      <c r="H95" s="274"/>
      <c r="I95" s="274" t="s">
        <v>1171</v>
      </c>
      <c r="J95" s="279"/>
      <c r="K95" s="275"/>
    </row>
    <row r="96" spans="1:11" ht="36.75" hidden="1" customHeight="1">
      <c r="A96" s="268" t="s">
        <v>1318</v>
      </c>
      <c r="B96" s="276" t="s">
        <v>1315</v>
      </c>
      <c r="C96" s="277" t="s">
        <v>1184</v>
      </c>
      <c r="D96" s="294" t="s">
        <v>1366</v>
      </c>
      <c r="E96" s="277" t="s">
        <v>1185</v>
      </c>
      <c r="F96" s="274" t="s">
        <v>1171</v>
      </c>
      <c r="G96" s="274"/>
      <c r="H96" s="274"/>
      <c r="I96" s="274" t="s">
        <v>1171</v>
      </c>
      <c r="J96" s="279"/>
      <c r="K96" s="275"/>
    </row>
    <row r="97" spans="1:11" ht="36.75" hidden="1" customHeight="1">
      <c r="A97" s="268" t="s">
        <v>1319</v>
      </c>
      <c r="B97" s="276" t="s">
        <v>165</v>
      </c>
      <c r="C97" s="277" t="s">
        <v>1169</v>
      </c>
      <c r="D97" s="294" t="s">
        <v>1357</v>
      </c>
      <c r="E97" s="277" t="s">
        <v>1320</v>
      </c>
      <c r="F97" s="278" t="s">
        <v>1171</v>
      </c>
      <c r="G97" s="274"/>
      <c r="H97" s="274"/>
      <c r="I97" s="279" t="s">
        <v>1171</v>
      </c>
      <c r="J97" s="279"/>
      <c r="K97" s="275"/>
    </row>
    <row r="98" spans="1:11" ht="36.75" hidden="1" customHeight="1">
      <c r="A98" s="268" t="s">
        <v>1321</v>
      </c>
      <c r="B98" s="276" t="s">
        <v>165</v>
      </c>
      <c r="C98" s="277" t="s">
        <v>1189</v>
      </c>
      <c r="D98" s="294" t="s">
        <v>1362</v>
      </c>
      <c r="E98" s="277" t="s">
        <v>1320</v>
      </c>
      <c r="F98" s="278"/>
      <c r="G98" s="274"/>
      <c r="H98" s="274"/>
      <c r="I98" s="279" t="s">
        <v>10</v>
      </c>
      <c r="J98" s="279" t="s">
        <v>1171</v>
      </c>
      <c r="K98" s="275"/>
    </row>
    <row r="99" spans="1:11" ht="36.75" hidden="1" customHeight="1">
      <c r="A99" s="268" t="s">
        <v>1322</v>
      </c>
      <c r="B99" s="276" t="s">
        <v>165</v>
      </c>
      <c r="C99" s="277" t="s">
        <v>1189</v>
      </c>
      <c r="D99" s="294" t="s">
        <v>1362</v>
      </c>
      <c r="E99" s="277" t="s">
        <v>1185</v>
      </c>
      <c r="F99" s="278"/>
      <c r="G99" s="274"/>
      <c r="H99" s="274"/>
      <c r="I99" s="275" t="s">
        <v>10</v>
      </c>
      <c r="J99" s="279" t="s">
        <v>1171</v>
      </c>
      <c r="K99" s="275"/>
    </row>
    <row r="100" spans="1:11" ht="36.75" hidden="1" customHeight="1">
      <c r="A100" s="268" t="s">
        <v>1323</v>
      </c>
      <c r="B100" s="276" t="s">
        <v>1324</v>
      </c>
      <c r="C100" s="277" t="s">
        <v>1325</v>
      </c>
      <c r="D100" s="294" t="s">
        <v>1360</v>
      </c>
      <c r="E100" s="277" t="s">
        <v>1320</v>
      </c>
      <c r="F100" s="278"/>
      <c r="G100" s="274"/>
      <c r="H100" s="274"/>
      <c r="I100" s="275"/>
      <c r="J100" s="279"/>
      <c r="K100" s="275"/>
    </row>
    <row r="101" spans="1:11" ht="36.75" hidden="1" customHeight="1">
      <c r="A101" s="268" t="s">
        <v>1326</v>
      </c>
      <c r="B101" s="276" t="s">
        <v>165</v>
      </c>
      <c r="C101" s="277" t="s">
        <v>1327</v>
      </c>
      <c r="D101" s="294" t="s">
        <v>1363</v>
      </c>
      <c r="E101" s="277" t="s">
        <v>1320</v>
      </c>
      <c r="F101" s="274"/>
      <c r="G101" s="274"/>
      <c r="H101" s="274"/>
      <c r="I101" s="275"/>
      <c r="J101" s="279" t="s">
        <v>1171</v>
      </c>
      <c r="K101" s="275"/>
    </row>
    <row r="102" spans="1:11" ht="36.75" hidden="1" customHeight="1">
      <c r="A102" s="268" t="s">
        <v>1328</v>
      </c>
      <c r="B102" s="276" t="s">
        <v>1324</v>
      </c>
      <c r="C102" s="277" t="s">
        <v>1184</v>
      </c>
      <c r="D102" s="294" t="s">
        <v>1366</v>
      </c>
      <c r="E102" s="277" t="s">
        <v>1185</v>
      </c>
      <c r="F102" s="274" t="s">
        <v>1171</v>
      </c>
      <c r="G102" s="274"/>
      <c r="H102" s="274"/>
      <c r="I102" s="274" t="s">
        <v>1171</v>
      </c>
      <c r="J102" s="279"/>
      <c r="K102" s="275"/>
    </row>
    <row r="103" spans="1:11" ht="36.75" hidden="1" customHeight="1">
      <c r="B103" s="276" t="s">
        <v>165</v>
      </c>
      <c r="C103" s="277" t="s">
        <v>904</v>
      </c>
      <c r="D103" s="294" t="s">
        <v>1360</v>
      </c>
      <c r="E103" s="277" t="s">
        <v>831</v>
      </c>
      <c r="F103" s="274"/>
      <c r="G103" s="274"/>
      <c r="H103" s="274"/>
      <c r="I103" s="275"/>
      <c r="J103" s="279"/>
      <c r="K103" s="275"/>
    </row>
    <row r="104" spans="1:11" ht="36.75" hidden="1" customHeight="1">
      <c r="B104" s="276" t="s">
        <v>165</v>
      </c>
      <c r="C104" s="277" t="s">
        <v>903</v>
      </c>
      <c r="D104" s="294" t="s">
        <v>1363</v>
      </c>
      <c r="E104" s="277" t="s">
        <v>831</v>
      </c>
      <c r="F104" s="274"/>
      <c r="G104" s="274"/>
      <c r="H104" s="274"/>
      <c r="I104" s="275"/>
      <c r="J104" s="279"/>
      <c r="K104" s="275"/>
    </row>
    <row r="105" spans="1:11" ht="36.75" hidden="1" customHeight="1">
      <c r="B105" s="276" t="s">
        <v>165</v>
      </c>
      <c r="C105" s="277" t="s">
        <v>905</v>
      </c>
      <c r="D105" s="294" t="s">
        <v>1361</v>
      </c>
      <c r="E105" s="277" t="s">
        <v>831</v>
      </c>
      <c r="F105" s="274" t="s">
        <v>1171</v>
      </c>
      <c r="G105" s="274"/>
      <c r="H105" s="274"/>
      <c r="I105" s="275"/>
      <c r="J105" s="279"/>
      <c r="K105" s="275"/>
    </row>
    <row r="106" spans="1:11" ht="36.75" hidden="1" customHeight="1">
      <c r="B106" s="276" t="s">
        <v>165</v>
      </c>
      <c r="C106" s="285" t="s">
        <v>905</v>
      </c>
      <c r="D106" s="294" t="s">
        <v>1361</v>
      </c>
      <c r="E106" s="285" t="s">
        <v>803</v>
      </c>
      <c r="F106" s="286" t="s">
        <v>1171</v>
      </c>
      <c r="G106" s="274"/>
      <c r="H106" s="274"/>
      <c r="I106" s="275"/>
      <c r="J106" s="279"/>
      <c r="K106" s="275"/>
    </row>
    <row r="107" spans="1:11" ht="36.75" hidden="1" customHeight="1">
      <c r="A107" s="268" t="s">
        <v>1329</v>
      </c>
      <c r="B107" s="276" t="s">
        <v>187</v>
      </c>
      <c r="C107" s="277" t="s">
        <v>1169</v>
      </c>
      <c r="D107" s="294" t="s">
        <v>1357</v>
      </c>
      <c r="E107" s="277" t="s">
        <v>1330</v>
      </c>
      <c r="F107" s="278" t="s">
        <v>1171</v>
      </c>
      <c r="G107" s="274"/>
      <c r="H107" s="274"/>
      <c r="I107" s="279" t="s">
        <v>1171</v>
      </c>
      <c r="J107" s="279"/>
      <c r="K107" s="275"/>
    </row>
    <row r="108" spans="1:11" ht="36.75" hidden="1" customHeight="1">
      <c r="A108" s="268" t="s">
        <v>1331</v>
      </c>
      <c r="B108" s="276" t="s">
        <v>187</v>
      </c>
      <c r="C108" s="277" t="s">
        <v>1189</v>
      </c>
      <c r="D108" s="294" t="s">
        <v>1362</v>
      </c>
      <c r="E108" s="277" t="s">
        <v>1330</v>
      </c>
      <c r="F108" s="274"/>
      <c r="G108" s="274"/>
      <c r="H108" s="274"/>
      <c r="I108" s="275" t="s">
        <v>10</v>
      </c>
      <c r="J108" s="279" t="s">
        <v>1171</v>
      </c>
      <c r="K108" s="275"/>
    </row>
    <row r="109" spans="1:11" ht="36.75" hidden="1" customHeight="1">
      <c r="A109" s="268" t="s">
        <v>1332</v>
      </c>
      <c r="B109" s="276" t="s">
        <v>187</v>
      </c>
      <c r="C109" s="277" t="s">
        <v>1176</v>
      </c>
      <c r="D109" s="294" t="s">
        <v>1364</v>
      </c>
      <c r="E109" s="277" t="s">
        <v>1330</v>
      </c>
      <c r="F109" s="274" t="s">
        <v>1171</v>
      </c>
      <c r="G109" s="274"/>
      <c r="H109" s="274"/>
      <c r="I109" s="274" t="s">
        <v>1171</v>
      </c>
      <c r="J109" s="279"/>
      <c r="K109" s="275"/>
    </row>
    <row r="110" spans="1:11" ht="36.75" hidden="1" customHeight="1">
      <c r="A110" s="268" t="s">
        <v>1333</v>
      </c>
      <c r="B110" s="276" t="s">
        <v>185</v>
      </c>
      <c r="C110" s="277" t="s">
        <v>1169</v>
      </c>
      <c r="D110" s="294" t="s">
        <v>1357</v>
      </c>
      <c r="E110" s="277" t="s">
        <v>1334</v>
      </c>
      <c r="F110" s="274" t="s">
        <v>1171</v>
      </c>
      <c r="G110" s="274"/>
      <c r="H110" s="274"/>
      <c r="I110" s="275" t="s">
        <v>1171</v>
      </c>
      <c r="J110" s="279"/>
      <c r="K110" s="275" t="s">
        <v>1171</v>
      </c>
    </row>
    <row r="111" spans="1:11" ht="36.75" hidden="1" customHeight="1">
      <c r="A111" s="268" t="s">
        <v>1335</v>
      </c>
      <c r="B111" s="276" t="s">
        <v>195</v>
      </c>
      <c r="C111" s="277" t="s">
        <v>1169</v>
      </c>
      <c r="D111" s="294" t="s">
        <v>1357</v>
      </c>
      <c r="E111" s="277" t="s">
        <v>1185</v>
      </c>
      <c r="F111" s="278" t="s">
        <v>1171</v>
      </c>
      <c r="G111" s="274" t="s">
        <v>1171</v>
      </c>
      <c r="H111" s="274"/>
      <c r="I111" s="279" t="s">
        <v>1171</v>
      </c>
      <c r="J111" s="279"/>
      <c r="K111" s="275"/>
    </row>
    <row r="112" spans="1:11" ht="36.75" hidden="1" customHeight="1">
      <c r="A112" s="268" t="s">
        <v>1336</v>
      </c>
      <c r="B112" s="276" t="s">
        <v>195</v>
      </c>
      <c r="C112" s="277" t="s">
        <v>1337</v>
      </c>
      <c r="D112" s="294" t="s">
        <v>1358</v>
      </c>
      <c r="E112" s="277" t="s">
        <v>1185</v>
      </c>
      <c r="F112" s="278"/>
      <c r="G112" s="274"/>
      <c r="H112" s="274"/>
      <c r="I112" s="279" t="s">
        <v>10</v>
      </c>
      <c r="J112" s="279" t="s">
        <v>1171</v>
      </c>
      <c r="K112" s="275"/>
    </row>
    <row r="113" spans="1:13" ht="36.75" hidden="1" customHeight="1">
      <c r="A113" s="268" t="s">
        <v>1338</v>
      </c>
      <c r="B113" s="276" t="s">
        <v>195</v>
      </c>
      <c r="C113" s="277" t="s">
        <v>1173</v>
      </c>
      <c r="D113" s="294" t="s">
        <v>1359</v>
      </c>
      <c r="E113" s="277" t="s">
        <v>1185</v>
      </c>
      <c r="F113" s="274"/>
      <c r="G113" s="274"/>
      <c r="H113" s="274"/>
      <c r="I113" s="275" t="s">
        <v>10</v>
      </c>
      <c r="J113" s="279" t="s">
        <v>1171</v>
      </c>
      <c r="K113" s="275"/>
    </row>
    <row r="114" spans="1:13" ht="36.75" hidden="1" customHeight="1">
      <c r="A114" s="268" t="s">
        <v>1339</v>
      </c>
      <c r="B114" s="276" t="s">
        <v>1340</v>
      </c>
      <c r="C114" s="277" t="s">
        <v>1184</v>
      </c>
      <c r="D114" s="294" t="s">
        <v>1366</v>
      </c>
      <c r="E114" s="277" t="s">
        <v>1185</v>
      </c>
      <c r="F114" s="274" t="s">
        <v>1171</v>
      </c>
      <c r="G114" s="274"/>
      <c r="H114" s="274"/>
      <c r="I114" s="274" t="s">
        <v>1171</v>
      </c>
      <c r="J114" s="279"/>
      <c r="K114" s="275"/>
    </row>
    <row r="115" spans="1:13" ht="36.75" hidden="1" customHeight="1">
      <c r="B115" s="276" t="s">
        <v>196</v>
      </c>
      <c r="C115" s="277" t="s">
        <v>877</v>
      </c>
      <c r="D115" s="294" t="s">
        <v>1366</v>
      </c>
      <c r="E115" s="277" t="s">
        <v>831</v>
      </c>
      <c r="F115" s="274" t="s">
        <v>10</v>
      </c>
      <c r="G115" s="274"/>
      <c r="H115" s="274"/>
      <c r="I115" s="274" t="s">
        <v>1171</v>
      </c>
      <c r="J115" s="279"/>
      <c r="K115" s="275"/>
    </row>
    <row r="116" spans="1:13" ht="36.75" hidden="1" customHeight="1">
      <c r="B116" s="276" t="s">
        <v>1341</v>
      </c>
      <c r="C116" s="287" t="s">
        <v>906</v>
      </c>
      <c r="D116" s="294" t="s">
        <v>1364</v>
      </c>
      <c r="E116" s="287" t="s">
        <v>837</v>
      </c>
      <c r="F116" s="274" t="s">
        <v>10</v>
      </c>
      <c r="G116" s="274"/>
      <c r="H116" s="274"/>
      <c r="I116" s="274" t="s">
        <v>1171</v>
      </c>
      <c r="J116" s="279"/>
      <c r="K116" s="275"/>
    </row>
    <row r="117" spans="1:13" ht="36.75" hidden="1" customHeight="1">
      <c r="A117" s="268" t="s">
        <v>1342</v>
      </c>
      <c r="B117" s="276" t="s">
        <v>558</v>
      </c>
      <c r="C117" s="277" t="s">
        <v>1169</v>
      </c>
      <c r="D117" s="294" t="s">
        <v>1357</v>
      </c>
      <c r="E117" s="277" t="s">
        <v>1343</v>
      </c>
      <c r="F117" s="274" t="s">
        <v>1171</v>
      </c>
      <c r="G117" s="274" t="s">
        <v>1171</v>
      </c>
      <c r="H117" s="274"/>
      <c r="I117" s="275" t="s">
        <v>1171</v>
      </c>
      <c r="J117" s="279"/>
      <c r="K117" s="275"/>
    </row>
    <row r="118" spans="1:13" ht="36.75" hidden="1" customHeight="1">
      <c r="A118" s="268" t="s">
        <v>1344</v>
      </c>
      <c r="B118" s="276" t="s">
        <v>558</v>
      </c>
      <c r="C118" s="277" t="s">
        <v>1176</v>
      </c>
      <c r="D118" s="294" t="s">
        <v>1364</v>
      </c>
      <c r="E118" s="277" t="s">
        <v>1343</v>
      </c>
      <c r="F118" s="274" t="s">
        <v>1171</v>
      </c>
      <c r="G118" s="274"/>
      <c r="H118" s="274"/>
      <c r="I118" s="274" t="s">
        <v>1171</v>
      </c>
      <c r="J118" s="279"/>
      <c r="K118" s="275"/>
    </row>
    <row r="119" spans="1:13" ht="36.75" hidden="1" customHeight="1">
      <c r="A119" s="268" t="s">
        <v>1345</v>
      </c>
      <c r="B119" s="276" t="s">
        <v>1346</v>
      </c>
      <c r="C119" s="277" t="s">
        <v>1184</v>
      </c>
      <c r="D119" s="294" t="s">
        <v>1366</v>
      </c>
      <c r="E119" s="277" t="s">
        <v>1185</v>
      </c>
      <c r="F119" s="274" t="s">
        <v>1171</v>
      </c>
      <c r="G119" s="274"/>
      <c r="H119" s="274"/>
      <c r="I119" s="274" t="s">
        <v>1171</v>
      </c>
      <c r="J119" s="279"/>
      <c r="K119" s="275"/>
    </row>
    <row r="120" spans="1:13" hidden="1">
      <c r="L120" s="289" t="s">
        <v>1347</v>
      </c>
    </row>
    <row r="121" spans="1:13" ht="13.5" hidden="1">
      <c r="L121" s="290" t="s">
        <v>1348</v>
      </c>
      <c r="M121" s="268" t="s">
        <v>1349</v>
      </c>
    </row>
    <row r="122" spans="1:13">
      <c r="L122" s="289"/>
    </row>
    <row r="123" spans="1:13" ht="13.5">
      <c r="L123" s="290" t="s">
        <v>1350</v>
      </c>
      <c r="M123" s="268" t="s">
        <v>1351</v>
      </c>
    </row>
    <row r="124" spans="1:13" ht="13.5">
      <c r="L124" s="291" t="s">
        <v>1352</v>
      </c>
      <c r="M124" s="268" t="s">
        <v>1353</v>
      </c>
    </row>
    <row r="125" spans="1:13" ht="13.5">
      <c r="L125" s="291" t="s">
        <v>1354</v>
      </c>
      <c r="M125" s="268" t="s">
        <v>1353</v>
      </c>
    </row>
    <row r="126" spans="1:13" ht="13.5">
      <c r="L126" s="292"/>
    </row>
    <row r="129" spans="11:11">
      <c r="K129" s="293"/>
    </row>
  </sheetData>
  <autoFilter ref="A2:M121" xr:uid="{00000000-0009-0000-0000-000002000000}">
    <filterColumn colId="1">
      <filters>
        <filter val="IN"/>
      </filters>
    </filterColumn>
    <filterColumn colId="5">
      <customFilters>
        <customFilter operator="notEqual" val=" "/>
      </customFilters>
    </filterColumn>
    <sortState ref="A3:M121">
      <sortCondition ref="B2:B121"/>
    </sortState>
  </autoFilter>
  <mergeCells count="1">
    <mergeCell ref="B1:E1"/>
  </mergeCells>
  <phoneticPr fontId="11"/>
  <dataValidations count="1">
    <dataValidation type="list" allowBlank="1" showInputMessage="1" showErrorMessage="1" sqref="N1:N1048576" xr:uid="{00000000-0002-0000-0200-000000000000}">
      <formula1>"✔"</formula1>
    </dataValidation>
  </dataValidations>
  <pageMargins left="0.7" right="0.7" top="0.75" bottom="0.75" header="0.3" footer="0.3"/>
  <pageSetup paperSize="9" scale="61" fitToHeight="0" orientation="portrait" horizontalDpi="4294967294"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16"/>
  <sheetViews>
    <sheetView workbookViewId="0">
      <selection activeCell="B20" sqref="B20"/>
    </sheetView>
  </sheetViews>
  <sheetFormatPr defaultRowHeight="13.5"/>
  <cols>
    <col min="1" max="1" width="3" customWidth="1"/>
    <col min="2" max="2" width="113.125" customWidth="1"/>
  </cols>
  <sheetData>
    <row r="1" spans="1:2">
      <c r="A1" s="175" t="s">
        <v>627</v>
      </c>
      <c r="B1" s="171"/>
    </row>
    <row r="2" spans="1:2">
      <c r="B2" s="172" t="s">
        <v>624</v>
      </c>
    </row>
    <row r="3" spans="1:2">
      <c r="B3" s="173" t="s">
        <v>549</v>
      </c>
    </row>
    <row r="4" spans="1:2">
      <c r="B4" s="172" t="s">
        <v>550</v>
      </c>
    </row>
    <row r="5" spans="1:2">
      <c r="B5" s="172" t="s">
        <v>551</v>
      </c>
    </row>
    <row r="6" spans="1:2">
      <c r="B6" s="172" t="s">
        <v>623</v>
      </c>
    </row>
    <row r="7" spans="1:2">
      <c r="B7" s="172" t="s">
        <v>552</v>
      </c>
    </row>
    <row r="8" spans="1:2">
      <c r="B8" s="172" t="s">
        <v>553</v>
      </c>
    </row>
    <row r="9" spans="1:2">
      <c r="B9" s="174" t="s">
        <v>628</v>
      </c>
    </row>
    <row r="10" spans="1:2">
      <c r="B10" s="172" t="s">
        <v>554</v>
      </c>
    </row>
    <row r="11" spans="1:2">
      <c r="B11" s="172" t="s">
        <v>625</v>
      </c>
    </row>
    <row r="12" spans="1:2">
      <c r="B12" s="174" t="s">
        <v>555</v>
      </c>
    </row>
    <row r="13" spans="1:2">
      <c r="B13" s="172" t="s">
        <v>556</v>
      </c>
    </row>
    <row r="14" spans="1:2">
      <c r="B14" s="172" t="s">
        <v>626</v>
      </c>
    </row>
    <row r="15" spans="1:2">
      <c r="B15" s="171"/>
    </row>
    <row r="16" spans="1:2">
      <c r="B16" s="171"/>
    </row>
  </sheetData>
  <sheetProtection selectLockedCells="1" selectUnlockedCells="1"/>
  <phoneticPr fontId="1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sheetPr>
  <dimension ref="A1:J84"/>
  <sheetViews>
    <sheetView zoomScaleNormal="100" workbookViewId="0"/>
  </sheetViews>
  <sheetFormatPr defaultColWidth="9" defaultRowHeight="12"/>
  <cols>
    <col min="1" max="1" width="16.75" style="4" bestFit="1" customWidth="1"/>
    <col min="2" max="2" width="7" style="4" bestFit="1" customWidth="1"/>
    <col min="3" max="3" width="4.5" style="4" bestFit="1" customWidth="1"/>
    <col min="4" max="4" width="26.75" style="4" bestFit="1" customWidth="1"/>
    <col min="5" max="5" width="24" style="4" bestFit="1" customWidth="1"/>
    <col min="6" max="6" width="31.25" style="4" bestFit="1" customWidth="1"/>
    <col min="7" max="7" width="4.125" style="4" bestFit="1" customWidth="1"/>
    <col min="8" max="8" width="19" style="4" customWidth="1"/>
    <col min="9" max="9" width="15.125" style="4" customWidth="1"/>
    <col min="10" max="10" width="16.75" style="4" customWidth="1"/>
    <col min="11" max="16384" width="9" style="4"/>
  </cols>
  <sheetData>
    <row r="1" spans="1:10" ht="18" customHeight="1" thickBot="1">
      <c r="A1" s="1" t="s">
        <v>0</v>
      </c>
      <c r="B1" s="2" t="s">
        <v>1</v>
      </c>
      <c r="C1" s="2" t="s">
        <v>2</v>
      </c>
      <c r="D1" s="2" t="s">
        <v>3</v>
      </c>
      <c r="E1" s="2" t="s">
        <v>4</v>
      </c>
      <c r="F1" s="3" t="s">
        <v>5</v>
      </c>
      <c r="G1"/>
      <c r="H1" t="s">
        <v>6</v>
      </c>
      <c r="I1" t="s">
        <v>7</v>
      </c>
      <c r="J1" t="s">
        <v>6</v>
      </c>
    </row>
    <row r="2" spans="1:10" ht="14.25" thickTop="1">
      <c r="A2" s="5" t="s">
        <v>7</v>
      </c>
      <c r="B2" s="6"/>
      <c r="C2" s="7" t="s">
        <v>8</v>
      </c>
      <c r="D2" s="8" t="s">
        <v>9</v>
      </c>
      <c r="E2" s="8" t="s">
        <v>10</v>
      </c>
      <c r="F2" s="9" t="s">
        <v>9</v>
      </c>
      <c r="G2"/>
      <c r="H2" t="s">
        <v>11</v>
      </c>
      <c r="I2" t="s">
        <v>6</v>
      </c>
      <c r="J2" t="s">
        <v>11</v>
      </c>
    </row>
    <row r="3" spans="1:10" ht="13.5">
      <c r="A3" s="196" t="s">
        <v>855</v>
      </c>
      <c r="B3" s="197" t="s">
        <v>559</v>
      </c>
      <c r="C3" s="198"/>
      <c r="D3" s="199"/>
      <c r="E3" s="199"/>
      <c r="F3" s="200"/>
      <c r="G3"/>
      <c r="H3" t="s">
        <v>855</v>
      </c>
      <c r="I3" t="s">
        <v>855</v>
      </c>
      <c r="J3" t="s">
        <v>855</v>
      </c>
    </row>
    <row r="4" spans="1:10" ht="13.5">
      <c r="A4" s="10" t="s">
        <v>12</v>
      </c>
      <c r="B4" s="11" t="s">
        <v>13</v>
      </c>
      <c r="C4" s="12" t="s">
        <v>14</v>
      </c>
      <c r="D4" s="13" t="s">
        <v>10</v>
      </c>
      <c r="E4" s="13" t="s">
        <v>10</v>
      </c>
      <c r="F4" s="14" t="s">
        <v>10</v>
      </c>
      <c r="G4"/>
      <c r="H4" t="s">
        <v>15</v>
      </c>
      <c r="I4" t="s">
        <v>15</v>
      </c>
      <c r="J4" t="s">
        <v>15</v>
      </c>
    </row>
    <row r="5" spans="1:10" ht="13.5">
      <c r="A5" s="10" t="s">
        <v>16</v>
      </c>
      <c r="B5" s="11" t="s">
        <v>17</v>
      </c>
      <c r="C5" s="11"/>
      <c r="D5" s="13" t="s">
        <v>10</v>
      </c>
      <c r="E5" s="13" t="s">
        <v>9</v>
      </c>
      <c r="F5" s="14" t="s">
        <v>10</v>
      </c>
      <c r="G5"/>
      <c r="H5" t="s">
        <v>18</v>
      </c>
      <c r="I5" t="s">
        <v>18</v>
      </c>
      <c r="J5" t="s">
        <v>18</v>
      </c>
    </row>
    <row r="6" spans="1:10" ht="13.5">
      <c r="A6" s="10" t="s">
        <v>15</v>
      </c>
      <c r="B6" s="11" t="s">
        <v>19</v>
      </c>
      <c r="C6" s="12" t="s">
        <v>20</v>
      </c>
      <c r="D6" s="13" t="s">
        <v>10</v>
      </c>
      <c r="E6" s="13" t="s">
        <v>10</v>
      </c>
      <c r="F6" s="14" t="s">
        <v>10</v>
      </c>
      <c r="G6"/>
      <c r="H6" t="s">
        <v>21</v>
      </c>
      <c r="I6" t="s">
        <v>21</v>
      </c>
      <c r="J6" t="s">
        <v>21</v>
      </c>
    </row>
    <row r="7" spans="1:10" ht="13.5">
      <c r="A7" s="10" t="s">
        <v>18</v>
      </c>
      <c r="B7" s="11" t="s">
        <v>22</v>
      </c>
      <c r="C7" s="12" t="s">
        <v>23</v>
      </c>
      <c r="D7" s="13" t="s">
        <v>10</v>
      </c>
      <c r="E7" s="13" t="s">
        <v>10</v>
      </c>
      <c r="F7" s="14" t="s">
        <v>10</v>
      </c>
      <c r="G7"/>
      <c r="H7" t="s">
        <v>24</v>
      </c>
      <c r="I7" t="s">
        <v>24</v>
      </c>
      <c r="J7" t="s">
        <v>24</v>
      </c>
    </row>
    <row r="8" spans="1:10" ht="13.5">
      <c r="A8" s="10" t="s">
        <v>21</v>
      </c>
      <c r="B8" s="11" t="s">
        <v>25</v>
      </c>
      <c r="C8" s="12" t="s">
        <v>26</v>
      </c>
      <c r="D8" s="13" t="s">
        <v>10</v>
      </c>
      <c r="E8" s="13" t="s">
        <v>10</v>
      </c>
      <c r="F8" s="14" t="s">
        <v>10</v>
      </c>
      <c r="G8"/>
      <c r="H8" t="s">
        <v>27</v>
      </c>
      <c r="I8" t="s">
        <v>27</v>
      </c>
      <c r="J8" t="s">
        <v>27</v>
      </c>
    </row>
    <row r="9" spans="1:10" ht="13.5">
      <c r="A9" s="10" t="s">
        <v>24</v>
      </c>
      <c r="B9" s="11" t="s">
        <v>28</v>
      </c>
      <c r="C9" s="12" t="s">
        <v>29</v>
      </c>
      <c r="D9" s="13" t="s">
        <v>10</v>
      </c>
      <c r="E9" s="13" t="s">
        <v>10</v>
      </c>
      <c r="F9" s="14" t="s">
        <v>10</v>
      </c>
      <c r="G9"/>
      <c r="H9" t="s">
        <v>30</v>
      </c>
      <c r="I9" t="s">
        <v>31</v>
      </c>
      <c r="J9" t="s">
        <v>30</v>
      </c>
    </row>
    <row r="10" spans="1:10" ht="13.5">
      <c r="A10" s="10" t="s">
        <v>27</v>
      </c>
      <c r="B10" s="11" t="s">
        <v>32</v>
      </c>
      <c r="C10" s="12" t="s">
        <v>33</v>
      </c>
      <c r="D10" s="13" t="s">
        <v>10</v>
      </c>
      <c r="E10" s="13" t="s">
        <v>10</v>
      </c>
      <c r="F10" s="14" t="s">
        <v>10</v>
      </c>
      <c r="G10"/>
      <c r="H10" t="s">
        <v>34</v>
      </c>
      <c r="I10" t="s">
        <v>35</v>
      </c>
      <c r="J10" t="s">
        <v>34</v>
      </c>
    </row>
    <row r="11" spans="1:10" ht="13.5">
      <c r="A11" s="15" t="s">
        <v>36</v>
      </c>
      <c r="B11" s="11" t="s">
        <v>37</v>
      </c>
      <c r="C11" s="11"/>
      <c r="D11" s="13" t="s">
        <v>10</v>
      </c>
      <c r="E11" s="13" t="s">
        <v>9</v>
      </c>
      <c r="F11" s="14" t="s">
        <v>10</v>
      </c>
      <c r="G11"/>
      <c r="H11" t="s">
        <v>38</v>
      </c>
      <c r="I11" t="s">
        <v>39</v>
      </c>
      <c r="J11" t="s">
        <v>38</v>
      </c>
    </row>
    <row r="12" spans="1:10" ht="13.5">
      <c r="A12" s="15" t="s">
        <v>31</v>
      </c>
      <c r="B12" s="11"/>
      <c r="C12" s="12" t="s">
        <v>40</v>
      </c>
      <c r="D12" s="13" t="s">
        <v>9</v>
      </c>
      <c r="E12" s="13" t="s">
        <v>10</v>
      </c>
      <c r="F12" s="14" t="s">
        <v>9</v>
      </c>
      <c r="G12"/>
      <c r="H12" t="s">
        <v>41</v>
      </c>
      <c r="I12" t="s">
        <v>41</v>
      </c>
      <c r="J12" t="s">
        <v>41</v>
      </c>
    </row>
    <row r="13" spans="1:10" ht="13.5">
      <c r="A13" s="15" t="s">
        <v>35</v>
      </c>
      <c r="B13" s="11"/>
      <c r="C13" s="12" t="s">
        <v>42</v>
      </c>
      <c r="D13" s="13" t="s">
        <v>9</v>
      </c>
      <c r="E13" s="13" t="s">
        <v>10</v>
      </c>
      <c r="F13" s="14" t="s">
        <v>9</v>
      </c>
      <c r="G13"/>
      <c r="H13" t="s">
        <v>43</v>
      </c>
      <c r="I13" t="s">
        <v>44</v>
      </c>
      <c r="J13" t="s">
        <v>43</v>
      </c>
    </row>
    <row r="14" spans="1:10" ht="13.5">
      <c r="A14" s="10" t="s">
        <v>39</v>
      </c>
      <c r="B14" s="11"/>
      <c r="C14" s="12" t="s">
        <v>45</v>
      </c>
      <c r="D14" s="13" t="s">
        <v>9</v>
      </c>
      <c r="E14" s="13" t="s">
        <v>10</v>
      </c>
      <c r="F14" s="14" t="s">
        <v>9</v>
      </c>
      <c r="G14"/>
      <c r="H14" t="s">
        <v>46</v>
      </c>
      <c r="I14" t="s">
        <v>47</v>
      </c>
      <c r="J14" t="s">
        <v>46</v>
      </c>
    </row>
    <row r="15" spans="1:10" ht="13.5">
      <c r="A15" s="15" t="s">
        <v>48</v>
      </c>
      <c r="B15" s="11" t="s">
        <v>49</v>
      </c>
      <c r="C15" s="11"/>
      <c r="D15" s="13" t="s">
        <v>10</v>
      </c>
      <c r="E15" s="13" t="s">
        <v>9</v>
      </c>
      <c r="F15" s="14" t="s">
        <v>10</v>
      </c>
      <c r="G15"/>
      <c r="H15" t="s">
        <v>47</v>
      </c>
      <c r="I15" t="s">
        <v>50</v>
      </c>
      <c r="J15" t="s">
        <v>47</v>
      </c>
    </row>
    <row r="16" spans="1:10" ht="13.5">
      <c r="A16" s="10" t="s">
        <v>51</v>
      </c>
      <c r="B16" s="11" t="s">
        <v>52</v>
      </c>
      <c r="C16" s="11"/>
      <c r="D16" s="13" t="s">
        <v>10</v>
      </c>
      <c r="E16" s="13" t="s">
        <v>9</v>
      </c>
      <c r="F16" s="14" t="s">
        <v>10</v>
      </c>
      <c r="G16"/>
      <c r="H16" t="s">
        <v>50</v>
      </c>
      <c r="I16" t="s">
        <v>53</v>
      </c>
      <c r="J16" t="s">
        <v>50</v>
      </c>
    </row>
    <row r="17" spans="1:10" ht="13.5">
      <c r="A17" s="10" t="s">
        <v>41</v>
      </c>
      <c r="B17" s="11" t="s">
        <v>54</v>
      </c>
      <c r="C17" s="12" t="s">
        <v>55</v>
      </c>
      <c r="D17" s="13" t="s">
        <v>10</v>
      </c>
      <c r="E17" s="13" t="s">
        <v>10</v>
      </c>
      <c r="F17" s="14" t="s">
        <v>10</v>
      </c>
      <c r="G17"/>
      <c r="H17" t="s">
        <v>53</v>
      </c>
      <c r="I17" t="s">
        <v>56</v>
      </c>
      <c r="J17" t="s">
        <v>53</v>
      </c>
    </row>
    <row r="18" spans="1:10" ht="13.5">
      <c r="A18" s="15" t="s">
        <v>57</v>
      </c>
      <c r="B18" s="11" t="s">
        <v>58</v>
      </c>
      <c r="C18" s="11"/>
      <c r="D18" s="13" t="s">
        <v>10</v>
      </c>
      <c r="E18" s="13" t="s">
        <v>9</v>
      </c>
      <c r="F18" s="14" t="s">
        <v>10</v>
      </c>
      <c r="G18"/>
      <c r="H18" t="s">
        <v>59</v>
      </c>
      <c r="I18" t="s">
        <v>59</v>
      </c>
      <c r="J18" t="s">
        <v>59</v>
      </c>
    </row>
    <row r="19" spans="1:10" ht="13.5">
      <c r="A19" s="10" t="s">
        <v>44</v>
      </c>
      <c r="B19" s="11"/>
      <c r="C19" s="12" t="s">
        <v>60</v>
      </c>
      <c r="D19" s="13" t="s">
        <v>9</v>
      </c>
      <c r="E19" s="13" t="s">
        <v>10</v>
      </c>
      <c r="F19" s="14" t="s">
        <v>9</v>
      </c>
      <c r="G19"/>
      <c r="H19" t="s">
        <v>61</v>
      </c>
      <c r="I19" t="s">
        <v>61</v>
      </c>
      <c r="J19" t="s">
        <v>61</v>
      </c>
    </row>
    <row r="20" spans="1:10" ht="13.5">
      <c r="A20" s="10" t="s">
        <v>62</v>
      </c>
      <c r="B20" s="11" t="s">
        <v>63</v>
      </c>
      <c r="C20" s="11"/>
      <c r="D20" s="13" t="s">
        <v>10</v>
      </c>
      <c r="E20" s="13" t="s">
        <v>9</v>
      </c>
      <c r="F20" s="14" t="s">
        <v>10</v>
      </c>
      <c r="G20"/>
      <c r="H20" t="s">
        <v>64</v>
      </c>
      <c r="I20" t="s">
        <v>65</v>
      </c>
      <c r="J20" t="s">
        <v>64</v>
      </c>
    </row>
    <row r="21" spans="1:10" ht="13.5">
      <c r="A21" s="10" t="s">
        <v>47</v>
      </c>
      <c r="B21" s="11" t="s">
        <v>66</v>
      </c>
      <c r="C21" s="12" t="s">
        <v>67</v>
      </c>
      <c r="D21" s="13" t="s">
        <v>10</v>
      </c>
      <c r="E21" s="13" t="s">
        <v>10</v>
      </c>
      <c r="F21" s="14" t="s">
        <v>10</v>
      </c>
      <c r="G21"/>
      <c r="H21" t="s">
        <v>65</v>
      </c>
      <c r="I21" t="s">
        <v>68</v>
      </c>
      <c r="J21" t="s">
        <v>65</v>
      </c>
    </row>
    <row r="22" spans="1:10" ht="13.5">
      <c r="A22" s="10" t="s">
        <v>50</v>
      </c>
      <c r="B22" s="11" t="s">
        <v>69</v>
      </c>
      <c r="C22" s="12" t="s">
        <v>70</v>
      </c>
      <c r="D22" s="13" t="s">
        <v>10</v>
      </c>
      <c r="E22" s="13" t="s">
        <v>10</v>
      </c>
      <c r="F22" s="14" t="s">
        <v>10</v>
      </c>
      <c r="G22"/>
      <c r="H22" t="s">
        <v>68</v>
      </c>
      <c r="I22" t="s">
        <v>71</v>
      </c>
      <c r="J22" t="s">
        <v>68</v>
      </c>
    </row>
    <row r="23" spans="1:10" ht="13.5">
      <c r="A23" s="10" t="s">
        <v>53</v>
      </c>
      <c r="B23" s="11" t="s">
        <v>72</v>
      </c>
      <c r="C23" s="12" t="s">
        <v>73</v>
      </c>
      <c r="D23" s="13" t="s">
        <v>10</v>
      </c>
      <c r="E23" s="13" t="s">
        <v>10</v>
      </c>
      <c r="F23" s="14" t="s">
        <v>10</v>
      </c>
      <c r="G23"/>
      <c r="H23" t="s">
        <v>74</v>
      </c>
      <c r="I23" t="s">
        <v>75</v>
      </c>
      <c r="J23" t="s">
        <v>74</v>
      </c>
    </row>
    <row r="24" spans="1:10" ht="13.5">
      <c r="A24" s="10" t="s">
        <v>76</v>
      </c>
      <c r="B24" s="11"/>
      <c r="C24" s="12" t="s">
        <v>77</v>
      </c>
      <c r="D24" s="13" t="s">
        <v>9</v>
      </c>
      <c r="E24" s="13" t="s">
        <v>10</v>
      </c>
      <c r="F24" s="14" t="s">
        <v>9</v>
      </c>
      <c r="G24"/>
      <c r="H24" t="s">
        <v>71</v>
      </c>
      <c r="I24" t="s">
        <v>78</v>
      </c>
      <c r="J24" t="s">
        <v>71</v>
      </c>
    </row>
    <row r="25" spans="1:10" ht="13.5">
      <c r="A25" s="10" t="s">
        <v>79</v>
      </c>
      <c r="B25" s="11" t="s">
        <v>80</v>
      </c>
      <c r="C25" s="12" t="s">
        <v>81</v>
      </c>
      <c r="D25" s="13" t="s">
        <v>10</v>
      </c>
      <c r="E25" s="13" t="s">
        <v>10</v>
      </c>
      <c r="F25" s="14" t="s">
        <v>10</v>
      </c>
      <c r="G25"/>
      <c r="H25" t="s">
        <v>75</v>
      </c>
      <c r="I25" t="s">
        <v>82</v>
      </c>
      <c r="J25" t="s">
        <v>75</v>
      </c>
    </row>
    <row r="26" spans="1:10" ht="13.5">
      <c r="A26" s="10" t="s">
        <v>61</v>
      </c>
      <c r="B26" s="11" t="s">
        <v>83</v>
      </c>
      <c r="C26" s="12" t="s">
        <v>84</v>
      </c>
      <c r="D26" s="13" t="s">
        <v>10</v>
      </c>
      <c r="E26" s="13" t="s">
        <v>10</v>
      </c>
      <c r="F26" s="14" t="s">
        <v>10</v>
      </c>
      <c r="G26"/>
      <c r="H26" t="s">
        <v>85</v>
      </c>
      <c r="I26" t="s">
        <v>86</v>
      </c>
      <c r="J26" t="s">
        <v>85</v>
      </c>
    </row>
    <row r="27" spans="1:10" ht="13.5">
      <c r="A27" s="10" t="s">
        <v>87</v>
      </c>
      <c r="B27" s="11" t="s">
        <v>88</v>
      </c>
      <c r="C27" s="11"/>
      <c r="D27" s="13" t="s">
        <v>10</v>
      </c>
      <c r="E27" s="13" t="s">
        <v>9</v>
      </c>
      <c r="F27" s="14" t="s">
        <v>10</v>
      </c>
      <c r="G27"/>
      <c r="H27" t="s">
        <v>89</v>
      </c>
      <c r="I27" t="s">
        <v>90</v>
      </c>
      <c r="J27" t="s">
        <v>89</v>
      </c>
    </row>
    <row r="28" spans="1:10" ht="13.5">
      <c r="A28" s="15" t="s">
        <v>91</v>
      </c>
      <c r="B28" s="11" t="s">
        <v>92</v>
      </c>
      <c r="C28" s="12" t="s">
        <v>93</v>
      </c>
      <c r="D28" s="13" t="s">
        <v>10</v>
      </c>
      <c r="E28" s="13" t="s">
        <v>10</v>
      </c>
      <c r="F28" s="14" t="s">
        <v>10</v>
      </c>
      <c r="G28"/>
      <c r="H28" t="s">
        <v>94</v>
      </c>
      <c r="I28" t="s">
        <v>95</v>
      </c>
      <c r="J28" t="s">
        <v>94</v>
      </c>
    </row>
    <row r="29" spans="1:10" ht="13.5">
      <c r="A29" s="10" t="s">
        <v>68</v>
      </c>
      <c r="B29" s="11" t="s">
        <v>96</v>
      </c>
      <c r="C29" s="12" t="s">
        <v>97</v>
      </c>
      <c r="D29" s="13" t="s">
        <v>10</v>
      </c>
      <c r="E29" s="13" t="s">
        <v>10</v>
      </c>
      <c r="F29" s="14" t="s">
        <v>10</v>
      </c>
      <c r="G29"/>
      <c r="H29" t="s">
        <v>98</v>
      </c>
      <c r="I29" t="s">
        <v>99</v>
      </c>
      <c r="J29" t="s">
        <v>98</v>
      </c>
    </row>
    <row r="30" spans="1:10" ht="13.5">
      <c r="A30" s="10" t="s">
        <v>100</v>
      </c>
      <c r="B30" s="11" t="s">
        <v>101</v>
      </c>
      <c r="C30" s="11"/>
      <c r="D30" s="13" t="s">
        <v>10</v>
      </c>
      <c r="E30" s="13" t="s">
        <v>9</v>
      </c>
      <c r="F30" s="14" t="s">
        <v>10</v>
      </c>
      <c r="G30"/>
      <c r="H30" t="s">
        <v>78</v>
      </c>
      <c r="I30" t="s">
        <v>102</v>
      </c>
      <c r="J30" t="s">
        <v>78</v>
      </c>
    </row>
    <row r="31" spans="1:10" ht="13.5">
      <c r="A31" s="10" t="s">
        <v>71</v>
      </c>
      <c r="B31" s="11" t="s">
        <v>103</v>
      </c>
      <c r="C31" s="12" t="s">
        <v>104</v>
      </c>
      <c r="D31" s="13" t="s">
        <v>10</v>
      </c>
      <c r="E31" s="13" t="s">
        <v>10</v>
      </c>
      <c r="F31" s="14" t="s">
        <v>10</v>
      </c>
      <c r="G31"/>
      <c r="H31" t="s">
        <v>82</v>
      </c>
      <c r="I31" t="s">
        <v>105</v>
      </c>
      <c r="J31" t="s">
        <v>82</v>
      </c>
    </row>
    <row r="32" spans="1:10" ht="13.5">
      <c r="A32" s="10" t="s">
        <v>106</v>
      </c>
      <c r="B32" s="11" t="s">
        <v>107</v>
      </c>
      <c r="C32" s="12" t="s">
        <v>108</v>
      </c>
      <c r="D32" s="13" t="s">
        <v>10</v>
      </c>
      <c r="E32" s="13" t="s">
        <v>10</v>
      </c>
      <c r="F32" s="14" t="s">
        <v>10</v>
      </c>
      <c r="G32"/>
      <c r="H32" t="s">
        <v>109</v>
      </c>
      <c r="I32" t="s">
        <v>110</v>
      </c>
      <c r="J32" t="s">
        <v>109</v>
      </c>
    </row>
    <row r="33" spans="1:10" ht="13.5">
      <c r="A33" s="10" t="s">
        <v>111</v>
      </c>
      <c r="B33" s="11" t="s">
        <v>112</v>
      </c>
      <c r="C33" s="12"/>
      <c r="D33" s="13" t="s">
        <v>10</v>
      </c>
      <c r="E33" s="13"/>
      <c r="F33" s="14" t="s">
        <v>10</v>
      </c>
      <c r="G33"/>
      <c r="H33" t="s">
        <v>113</v>
      </c>
      <c r="I33" t="s">
        <v>114</v>
      </c>
      <c r="J33" t="s">
        <v>113</v>
      </c>
    </row>
    <row r="34" spans="1:10" ht="13.5">
      <c r="A34" s="10" t="s">
        <v>115</v>
      </c>
      <c r="B34" s="11" t="s">
        <v>116</v>
      </c>
      <c r="C34" s="11"/>
      <c r="D34" s="13" t="s">
        <v>10</v>
      </c>
      <c r="E34" s="13" t="s">
        <v>9</v>
      </c>
      <c r="F34" s="14" t="s">
        <v>10</v>
      </c>
      <c r="G34"/>
      <c r="H34" t="s">
        <v>86</v>
      </c>
      <c r="I34" t="s">
        <v>117</v>
      </c>
      <c r="J34" t="s">
        <v>86</v>
      </c>
    </row>
    <row r="35" spans="1:10" ht="13.5">
      <c r="A35" s="10" t="s">
        <v>118</v>
      </c>
      <c r="B35" s="11" t="s">
        <v>119</v>
      </c>
      <c r="C35" s="11"/>
      <c r="D35" s="13" t="s">
        <v>10</v>
      </c>
      <c r="E35" s="13" t="s">
        <v>9</v>
      </c>
      <c r="F35" s="14" t="s">
        <v>10</v>
      </c>
      <c r="G35"/>
      <c r="H35" t="s">
        <v>90</v>
      </c>
      <c r="I35" t="s">
        <v>120</v>
      </c>
      <c r="J35" t="s">
        <v>90</v>
      </c>
    </row>
    <row r="36" spans="1:10" ht="13.5">
      <c r="A36" s="10" t="s">
        <v>121</v>
      </c>
      <c r="B36" s="11" t="s">
        <v>122</v>
      </c>
      <c r="C36" s="11"/>
      <c r="D36" s="13" t="s">
        <v>10</v>
      </c>
      <c r="E36" s="13" t="s">
        <v>9</v>
      </c>
      <c r="F36" s="14" t="s">
        <v>10</v>
      </c>
      <c r="G36"/>
      <c r="H36" t="s">
        <v>123</v>
      </c>
      <c r="I36" t="s">
        <v>124</v>
      </c>
      <c r="J36" t="s">
        <v>123</v>
      </c>
    </row>
    <row r="37" spans="1:10" ht="13.5">
      <c r="A37" s="10" t="s">
        <v>78</v>
      </c>
      <c r="B37" s="11" t="s">
        <v>125</v>
      </c>
      <c r="C37" s="12" t="s">
        <v>126</v>
      </c>
      <c r="D37" s="13" t="s">
        <v>10</v>
      </c>
      <c r="E37" s="13" t="s">
        <v>10</v>
      </c>
      <c r="F37" s="14" t="s">
        <v>10</v>
      </c>
      <c r="G37"/>
      <c r="H37" t="s">
        <v>95</v>
      </c>
      <c r="I37" t="s">
        <v>127</v>
      </c>
      <c r="J37" t="s">
        <v>95</v>
      </c>
    </row>
    <row r="38" spans="1:10" ht="13.5">
      <c r="A38" s="10" t="s">
        <v>82</v>
      </c>
      <c r="B38" s="11" t="s">
        <v>128</v>
      </c>
      <c r="C38" s="12" t="s">
        <v>129</v>
      </c>
      <c r="D38" s="13" t="s">
        <v>10</v>
      </c>
      <c r="E38" s="13" t="s">
        <v>10</v>
      </c>
      <c r="F38" s="14" t="s">
        <v>10</v>
      </c>
      <c r="G38"/>
      <c r="H38" t="s">
        <v>130</v>
      </c>
      <c r="I38" t="s">
        <v>131</v>
      </c>
      <c r="J38" t="s">
        <v>130</v>
      </c>
    </row>
    <row r="39" spans="1:10" ht="13.5">
      <c r="A39" s="15" t="s">
        <v>132</v>
      </c>
      <c r="B39" s="11" t="s">
        <v>133</v>
      </c>
      <c r="C39" s="11"/>
      <c r="D39" s="13" t="s">
        <v>10</v>
      </c>
      <c r="E39" s="13" t="s">
        <v>9</v>
      </c>
      <c r="F39" s="14" t="s">
        <v>10</v>
      </c>
      <c r="G39"/>
      <c r="H39" t="s">
        <v>99</v>
      </c>
      <c r="I39" t="s">
        <v>134</v>
      </c>
      <c r="J39" t="s">
        <v>99</v>
      </c>
    </row>
    <row r="40" spans="1:10" ht="13.5">
      <c r="A40" s="15" t="s">
        <v>135</v>
      </c>
      <c r="B40" s="11" t="s">
        <v>136</v>
      </c>
      <c r="C40" s="11"/>
      <c r="D40" s="13" t="s">
        <v>10</v>
      </c>
      <c r="E40" s="13" t="s">
        <v>9</v>
      </c>
      <c r="F40" s="14" t="s">
        <v>10</v>
      </c>
      <c r="G40"/>
      <c r="H40" t="s">
        <v>137</v>
      </c>
      <c r="I40" t="s">
        <v>138</v>
      </c>
      <c r="J40" t="s">
        <v>137</v>
      </c>
    </row>
    <row r="41" spans="1:10" ht="13.5">
      <c r="A41" s="10" t="s">
        <v>139</v>
      </c>
      <c r="B41" s="11" t="s">
        <v>140</v>
      </c>
      <c r="C41" s="12" t="s">
        <v>141</v>
      </c>
      <c r="D41" s="13" t="s">
        <v>10</v>
      </c>
      <c r="E41" s="13" t="s">
        <v>10</v>
      </c>
      <c r="F41" s="14" t="s">
        <v>10</v>
      </c>
      <c r="G41"/>
      <c r="H41" t="s">
        <v>142</v>
      </c>
      <c r="I41"/>
      <c r="J41" t="s">
        <v>142</v>
      </c>
    </row>
    <row r="42" spans="1:10" ht="13.5">
      <c r="A42" s="10" t="s">
        <v>90</v>
      </c>
      <c r="B42" s="11" t="s">
        <v>143</v>
      </c>
      <c r="C42" s="12" t="s">
        <v>144</v>
      </c>
      <c r="D42" s="13" t="s">
        <v>10</v>
      </c>
      <c r="E42" s="13" t="s">
        <v>10</v>
      </c>
      <c r="F42" s="14" t="s">
        <v>10</v>
      </c>
      <c r="G42"/>
      <c r="H42" t="s">
        <v>102</v>
      </c>
      <c r="I42"/>
      <c r="J42" t="s">
        <v>102</v>
      </c>
    </row>
    <row r="43" spans="1:10" ht="13.5">
      <c r="A43" s="10" t="s">
        <v>145</v>
      </c>
      <c r="B43" s="11" t="s">
        <v>146</v>
      </c>
      <c r="C43" s="11"/>
      <c r="D43" s="13" t="s">
        <v>10</v>
      </c>
      <c r="E43" s="13" t="s">
        <v>9</v>
      </c>
      <c r="F43" s="14" t="s">
        <v>10</v>
      </c>
      <c r="G43"/>
      <c r="H43" t="s">
        <v>110</v>
      </c>
      <c r="J43" t="s">
        <v>110</v>
      </c>
    </row>
    <row r="44" spans="1:10" ht="13.5">
      <c r="A44" s="10" t="s">
        <v>95</v>
      </c>
      <c r="B44" s="11" t="s">
        <v>147</v>
      </c>
      <c r="C44" s="12" t="s">
        <v>148</v>
      </c>
      <c r="D44" s="13" t="s">
        <v>10</v>
      </c>
      <c r="E44" s="13" t="s">
        <v>10</v>
      </c>
      <c r="F44" s="14" t="s">
        <v>10</v>
      </c>
      <c r="G44"/>
      <c r="H44" t="s">
        <v>149</v>
      </c>
      <c r="J44" t="s">
        <v>149</v>
      </c>
    </row>
    <row r="45" spans="1:10" ht="13.5">
      <c r="A45" s="10" t="s">
        <v>150</v>
      </c>
      <c r="B45" s="11" t="s">
        <v>151</v>
      </c>
      <c r="C45" s="12"/>
      <c r="D45" s="13" t="s">
        <v>10</v>
      </c>
      <c r="E45" s="13"/>
      <c r="F45" s="14" t="s">
        <v>10</v>
      </c>
      <c r="G45"/>
      <c r="H45" t="s">
        <v>152</v>
      </c>
      <c r="J45" t="s">
        <v>152</v>
      </c>
    </row>
    <row r="46" spans="1:10" ht="13.5">
      <c r="A46" s="10" t="s">
        <v>99</v>
      </c>
      <c r="B46" s="11" t="s">
        <v>153</v>
      </c>
      <c r="C46" s="12" t="s">
        <v>154</v>
      </c>
      <c r="D46" s="13" t="s">
        <v>10</v>
      </c>
      <c r="E46" s="13" t="s">
        <v>10</v>
      </c>
      <c r="F46" s="14" t="s">
        <v>10</v>
      </c>
      <c r="G46"/>
      <c r="H46" t="s">
        <v>114</v>
      </c>
      <c r="J46" t="s">
        <v>856</v>
      </c>
    </row>
    <row r="47" spans="1:10" ht="13.5">
      <c r="A47" s="10" t="s">
        <v>155</v>
      </c>
      <c r="B47" s="11" t="s">
        <v>156</v>
      </c>
      <c r="C47" s="11"/>
      <c r="D47" s="13" t="s">
        <v>10</v>
      </c>
      <c r="E47" s="13" t="s">
        <v>9</v>
      </c>
      <c r="F47" s="14" t="s">
        <v>10</v>
      </c>
      <c r="G47"/>
      <c r="H47" t="s">
        <v>157</v>
      </c>
      <c r="J47" t="s">
        <v>114</v>
      </c>
    </row>
    <row r="48" spans="1:10" ht="13.5">
      <c r="A48" s="10" t="s">
        <v>158</v>
      </c>
      <c r="B48" s="11" t="s">
        <v>159</v>
      </c>
      <c r="C48" s="11"/>
      <c r="D48" s="13" t="s">
        <v>10</v>
      </c>
      <c r="E48" s="13" t="s">
        <v>9</v>
      </c>
      <c r="F48" s="14" t="s">
        <v>10</v>
      </c>
      <c r="G48"/>
      <c r="H48" t="s">
        <v>117</v>
      </c>
      <c r="J48" t="s">
        <v>157</v>
      </c>
    </row>
    <row r="49" spans="1:10" ht="13.5">
      <c r="A49" s="10" t="s">
        <v>102</v>
      </c>
      <c r="B49" s="11" t="s">
        <v>160</v>
      </c>
      <c r="C49" s="12" t="s">
        <v>161</v>
      </c>
      <c r="D49" s="13" t="s">
        <v>10</v>
      </c>
      <c r="E49" s="13" t="s">
        <v>10</v>
      </c>
      <c r="F49" s="14" t="s">
        <v>10</v>
      </c>
      <c r="G49"/>
      <c r="H49" t="s">
        <v>162</v>
      </c>
      <c r="J49" t="s">
        <v>117</v>
      </c>
    </row>
    <row r="50" spans="1:10" ht="13.5">
      <c r="A50" s="10" t="s">
        <v>105</v>
      </c>
      <c r="B50" s="11"/>
      <c r="C50" s="12" t="s">
        <v>163</v>
      </c>
      <c r="D50" s="13" t="s">
        <v>9</v>
      </c>
      <c r="E50" s="13" t="s">
        <v>10</v>
      </c>
      <c r="F50" s="14" t="s">
        <v>9</v>
      </c>
      <c r="G50"/>
      <c r="H50" t="s">
        <v>120</v>
      </c>
      <c r="J50" t="s">
        <v>120</v>
      </c>
    </row>
    <row r="51" spans="1:10" ht="13.5">
      <c r="A51" s="10" t="s">
        <v>110</v>
      </c>
      <c r="B51" s="11" t="s">
        <v>165</v>
      </c>
      <c r="C51" s="12" t="s">
        <v>166</v>
      </c>
      <c r="D51" s="13" t="s">
        <v>10</v>
      </c>
      <c r="E51" s="13" t="s">
        <v>10</v>
      </c>
      <c r="F51" s="14" t="s">
        <v>10</v>
      </c>
      <c r="G51"/>
      <c r="H51" t="s">
        <v>164</v>
      </c>
      <c r="J51" t="s">
        <v>164</v>
      </c>
    </row>
    <row r="52" spans="1:10" ht="13.5">
      <c r="A52" s="10" t="s">
        <v>167</v>
      </c>
      <c r="B52" s="11" t="s">
        <v>168</v>
      </c>
      <c r="C52" s="11"/>
      <c r="D52" s="13" t="s">
        <v>10</v>
      </c>
      <c r="E52" s="13" t="s">
        <v>9</v>
      </c>
      <c r="F52" s="14" t="s">
        <v>10</v>
      </c>
      <c r="G52"/>
      <c r="H52" t="s">
        <v>124</v>
      </c>
      <c r="J52" t="s">
        <v>124</v>
      </c>
    </row>
    <row r="53" spans="1:10" ht="13.5">
      <c r="A53" s="10" t="s">
        <v>169</v>
      </c>
      <c r="B53" s="11" t="s">
        <v>170</v>
      </c>
      <c r="C53" s="11"/>
      <c r="D53" s="13" t="s">
        <v>10</v>
      </c>
      <c r="E53" s="13" t="s">
        <v>9</v>
      </c>
      <c r="F53" s="14" t="s">
        <v>10</v>
      </c>
      <c r="G53"/>
      <c r="H53" t="s">
        <v>127</v>
      </c>
      <c r="J53" t="s">
        <v>127</v>
      </c>
    </row>
    <row r="54" spans="1:10" ht="13.5">
      <c r="A54" s="10" t="s">
        <v>856</v>
      </c>
      <c r="B54" s="11" t="s">
        <v>558</v>
      </c>
      <c r="C54" s="11"/>
      <c r="D54" s="13"/>
      <c r="E54" s="13"/>
      <c r="F54" s="14"/>
      <c r="G54"/>
      <c r="H54" t="s">
        <v>171</v>
      </c>
      <c r="J54" t="s">
        <v>171</v>
      </c>
    </row>
    <row r="55" spans="1:10" ht="13.5">
      <c r="A55" s="10" t="s">
        <v>114</v>
      </c>
      <c r="B55" s="11" t="s">
        <v>172</v>
      </c>
      <c r="C55" s="12" t="s">
        <v>173</v>
      </c>
      <c r="D55" s="13" t="s">
        <v>10</v>
      </c>
      <c r="E55" s="13" t="s">
        <v>10</v>
      </c>
      <c r="F55" s="14" t="s">
        <v>10</v>
      </c>
      <c r="G55"/>
      <c r="H55" t="s">
        <v>174</v>
      </c>
      <c r="J55" t="s">
        <v>174</v>
      </c>
    </row>
    <row r="56" spans="1:10" ht="13.5">
      <c r="A56" s="10" t="s">
        <v>175</v>
      </c>
      <c r="B56" s="11" t="s">
        <v>176</v>
      </c>
      <c r="C56" s="11"/>
      <c r="D56" s="13" t="s">
        <v>10</v>
      </c>
      <c r="E56" s="13" t="s">
        <v>9</v>
      </c>
      <c r="F56" s="14" t="s">
        <v>10</v>
      </c>
      <c r="G56"/>
      <c r="H56" t="s">
        <v>131</v>
      </c>
      <c r="J56" t="s">
        <v>131</v>
      </c>
    </row>
    <row r="57" spans="1:10" ht="13.5">
      <c r="A57" s="10" t="s">
        <v>117</v>
      </c>
      <c r="B57" s="11" t="s">
        <v>177</v>
      </c>
      <c r="C57" s="12" t="s">
        <v>178</v>
      </c>
      <c r="D57" s="13" t="s">
        <v>10</v>
      </c>
      <c r="E57" s="13" t="s">
        <v>10</v>
      </c>
      <c r="F57" s="14" t="s">
        <v>10</v>
      </c>
      <c r="G57"/>
      <c r="H57" t="s">
        <v>134</v>
      </c>
      <c r="J57" t="s">
        <v>134</v>
      </c>
    </row>
    <row r="58" spans="1:10" ht="13.5">
      <c r="A58" s="15" t="s">
        <v>179</v>
      </c>
      <c r="B58" s="11" t="s">
        <v>180</v>
      </c>
      <c r="C58" s="11"/>
      <c r="D58" s="13" t="s">
        <v>10</v>
      </c>
      <c r="E58" s="13" t="s">
        <v>9</v>
      </c>
      <c r="F58" s="14" t="s">
        <v>9</v>
      </c>
      <c r="G58"/>
      <c r="H58" t="s">
        <v>138</v>
      </c>
      <c r="J58" t="s">
        <v>138</v>
      </c>
    </row>
    <row r="59" spans="1:10" ht="13.5">
      <c r="A59" s="10" t="s">
        <v>120</v>
      </c>
      <c r="B59" s="11" t="s">
        <v>181</v>
      </c>
      <c r="C59" s="12" t="s">
        <v>182</v>
      </c>
      <c r="D59" s="13" t="s">
        <v>10</v>
      </c>
      <c r="E59" s="13" t="s">
        <v>10</v>
      </c>
      <c r="F59" s="14" t="s">
        <v>10</v>
      </c>
      <c r="G59"/>
    </row>
    <row r="60" spans="1:10" ht="13.5">
      <c r="A60" s="10" t="s">
        <v>183</v>
      </c>
      <c r="B60" s="11" t="s">
        <v>184</v>
      </c>
      <c r="C60" s="11"/>
      <c r="D60" s="13" t="s">
        <v>10</v>
      </c>
      <c r="E60" s="13" t="s">
        <v>9</v>
      </c>
      <c r="F60" s="14" t="s">
        <v>10</v>
      </c>
      <c r="G60"/>
    </row>
    <row r="61" spans="1:10" ht="13.5">
      <c r="A61" s="16" t="s">
        <v>124</v>
      </c>
      <c r="B61" s="11" t="s">
        <v>185</v>
      </c>
      <c r="C61" s="12" t="s">
        <v>186</v>
      </c>
      <c r="D61" s="13" t="s">
        <v>10</v>
      </c>
      <c r="E61" s="13" t="s">
        <v>10</v>
      </c>
      <c r="F61" s="14" t="s">
        <v>10</v>
      </c>
      <c r="G61"/>
    </row>
    <row r="62" spans="1:10" ht="13.5">
      <c r="A62" s="16" t="s">
        <v>127</v>
      </c>
      <c r="B62" s="11" t="s">
        <v>187</v>
      </c>
      <c r="C62" s="12" t="s">
        <v>188</v>
      </c>
      <c r="D62" s="13" t="s">
        <v>10</v>
      </c>
      <c r="E62" s="13" t="s">
        <v>10</v>
      </c>
      <c r="F62" s="14" t="s">
        <v>10</v>
      </c>
      <c r="G62"/>
    </row>
    <row r="63" spans="1:10" ht="13.5">
      <c r="A63" s="16" t="s">
        <v>189</v>
      </c>
      <c r="B63" s="11" t="s">
        <v>190</v>
      </c>
      <c r="C63" s="12"/>
      <c r="D63" s="13" t="s">
        <v>191</v>
      </c>
      <c r="E63" s="13"/>
      <c r="F63" s="14" t="s">
        <v>10</v>
      </c>
      <c r="G63"/>
    </row>
    <row r="64" spans="1:10" ht="13.5">
      <c r="A64" s="16" t="s">
        <v>192</v>
      </c>
      <c r="B64" s="11" t="s">
        <v>193</v>
      </c>
      <c r="C64" s="11"/>
      <c r="D64" s="13" t="s">
        <v>10</v>
      </c>
      <c r="E64" s="13" t="s">
        <v>9</v>
      </c>
      <c r="F64" s="14" t="s">
        <v>10</v>
      </c>
      <c r="G64"/>
    </row>
    <row r="65" spans="1:7" ht="13.5">
      <c r="A65" s="10" t="s">
        <v>131</v>
      </c>
      <c r="B65" s="11" t="s">
        <v>557</v>
      </c>
      <c r="C65" s="12" t="s">
        <v>194</v>
      </c>
      <c r="D65" s="13" t="s">
        <v>10</v>
      </c>
      <c r="E65" s="13" t="s">
        <v>10</v>
      </c>
      <c r="F65" s="14" t="s">
        <v>10</v>
      </c>
      <c r="G65"/>
    </row>
    <row r="66" spans="1:7" ht="13.5">
      <c r="A66" s="16" t="s">
        <v>134</v>
      </c>
      <c r="B66" s="11" t="s">
        <v>195</v>
      </c>
      <c r="C66" s="12" t="s">
        <v>29</v>
      </c>
      <c r="D66" s="13" t="s">
        <v>10</v>
      </c>
      <c r="E66" s="13" t="s">
        <v>10</v>
      </c>
      <c r="F66" s="14" t="s">
        <v>10</v>
      </c>
      <c r="G66"/>
    </row>
    <row r="67" spans="1:7" ht="13.5">
      <c r="A67" s="17" t="s">
        <v>138</v>
      </c>
      <c r="B67" s="18" t="s">
        <v>196</v>
      </c>
      <c r="C67" s="19" t="s">
        <v>197</v>
      </c>
      <c r="D67" s="20" t="s">
        <v>10</v>
      </c>
      <c r="E67" s="20" t="s">
        <v>10</v>
      </c>
      <c r="F67" s="21" t="s">
        <v>10</v>
      </c>
      <c r="G67"/>
    </row>
    <row r="68" spans="1:7" ht="13.5">
      <c r="A68"/>
      <c r="B68"/>
      <c r="C68"/>
      <c r="D68"/>
      <c r="E68"/>
      <c r="F68"/>
      <c r="G68"/>
    </row>
    <row r="69" spans="1:7" ht="13.5">
      <c r="A69"/>
      <c r="B69"/>
      <c r="C69"/>
      <c r="D69"/>
      <c r="E69"/>
      <c r="F69"/>
      <c r="G69"/>
    </row>
    <row r="70" spans="1:7" ht="13.5">
      <c r="A70"/>
      <c r="B70"/>
      <c r="C70"/>
      <c r="D70"/>
      <c r="E70"/>
      <c r="F70"/>
      <c r="G70"/>
    </row>
    <row r="71" spans="1:7" ht="13.5">
      <c r="A71"/>
      <c r="B71"/>
      <c r="C71"/>
      <c r="D71"/>
      <c r="E71"/>
      <c r="F71"/>
      <c r="G71"/>
    </row>
    <row r="72" spans="1:7" ht="13.5">
      <c r="A72"/>
      <c r="B72"/>
      <c r="C72"/>
      <c r="D72"/>
      <c r="E72"/>
      <c r="F72"/>
      <c r="G72"/>
    </row>
    <row r="73" spans="1:7" ht="13.5">
      <c r="A73"/>
      <c r="B73"/>
      <c r="C73"/>
      <c r="D73"/>
      <c r="E73"/>
      <c r="F73"/>
      <c r="G73"/>
    </row>
    <row r="74" spans="1:7" ht="13.5">
      <c r="A74"/>
      <c r="B74"/>
      <c r="C74"/>
      <c r="D74"/>
      <c r="E74"/>
      <c r="F74"/>
      <c r="G74"/>
    </row>
    <row r="75" spans="1:7" ht="13.5">
      <c r="A75"/>
      <c r="B75"/>
      <c r="C75"/>
      <c r="D75"/>
      <c r="E75"/>
      <c r="F75"/>
      <c r="G75"/>
    </row>
    <row r="76" spans="1:7" ht="13.5">
      <c r="A76"/>
      <c r="B76"/>
      <c r="C76"/>
      <c r="D76"/>
      <c r="E76"/>
      <c r="F76"/>
      <c r="G76"/>
    </row>
    <row r="77" spans="1:7" ht="13.5">
      <c r="A77"/>
      <c r="B77"/>
      <c r="C77"/>
      <c r="D77"/>
      <c r="E77"/>
      <c r="F77"/>
      <c r="G77"/>
    </row>
    <row r="78" spans="1:7" ht="13.5">
      <c r="A78"/>
      <c r="B78"/>
      <c r="C78"/>
      <c r="D78"/>
      <c r="E78"/>
      <c r="F78"/>
      <c r="G78"/>
    </row>
    <row r="79" spans="1:7" ht="13.5">
      <c r="A79"/>
      <c r="B79"/>
      <c r="C79"/>
      <c r="D79"/>
      <c r="E79"/>
      <c r="F79"/>
      <c r="G79"/>
    </row>
    <row r="80" spans="1:7" ht="13.5">
      <c r="A80"/>
      <c r="B80"/>
      <c r="C80"/>
      <c r="D80"/>
      <c r="E80"/>
      <c r="F80"/>
      <c r="G80"/>
    </row>
    <row r="81" spans="1:7" ht="13.5">
      <c r="A81"/>
      <c r="B81"/>
      <c r="C81"/>
      <c r="D81"/>
      <c r="E81"/>
      <c r="F81"/>
      <c r="G81"/>
    </row>
    <row r="82" spans="1:7" ht="13.5">
      <c r="A82"/>
      <c r="B82"/>
      <c r="C82"/>
      <c r="D82"/>
      <c r="E82"/>
      <c r="F82"/>
      <c r="G82"/>
    </row>
    <row r="83" spans="1:7" ht="13.5">
      <c r="A83"/>
      <c r="B83"/>
      <c r="C83"/>
      <c r="D83"/>
      <c r="E83"/>
      <c r="F83"/>
      <c r="G83"/>
    </row>
    <row r="84" spans="1:7" ht="13.5">
      <c r="A84"/>
      <c r="B84"/>
      <c r="C84"/>
      <c r="D84"/>
      <c r="E84"/>
      <c r="F84"/>
    </row>
  </sheetData>
  <phoneticPr fontId="8"/>
  <pageMargins left="0.78740157480314965" right="0.78740157480314965" top="0.98425196850393704" bottom="0.59055118110236227" header="0.51181102362204722" footer="0.51181102362204722"/>
  <pageSetup paperSize="9" orientation="portrait"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sheetPr>
  <dimension ref="A1:E31"/>
  <sheetViews>
    <sheetView workbookViewId="0"/>
  </sheetViews>
  <sheetFormatPr defaultColWidth="9" defaultRowHeight="14.25"/>
  <cols>
    <col min="1" max="1" width="48.875" style="39" customWidth="1"/>
    <col min="2" max="2" width="10.5" style="25" customWidth="1"/>
    <col min="3" max="3" width="14.625" style="25" customWidth="1"/>
    <col min="4" max="16384" width="9" style="25"/>
  </cols>
  <sheetData>
    <row r="1" spans="1:5" ht="15" thickBot="1">
      <c r="A1" s="22" t="s">
        <v>198</v>
      </c>
      <c r="B1" s="23" t="s">
        <v>199</v>
      </c>
      <c r="C1" s="24" t="s">
        <v>200</v>
      </c>
    </row>
    <row r="2" spans="1:5" ht="15" thickTop="1">
      <c r="A2" s="26" t="s">
        <v>201</v>
      </c>
      <c r="B2" s="26" t="s">
        <v>202</v>
      </c>
      <c r="C2" s="27" t="s">
        <v>203</v>
      </c>
    </row>
    <row r="3" spans="1:5">
      <c r="A3" s="26" t="s">
        <v>204</v>
      </c>
      <c r="B3" s="26" t="s">
        <v>106</v>
      </c>
      <c r="C3" s="27" t="s">
        <v>205</v>
      </c>
    </row>
    <row r="4" spans="1:5">
      <c r="A4" s="26" t="s">
        <v>206</v>
      </c>
      <c r="B4" s="26" t="s">
        <v>106</v>
      </c>
      <c r="C4" s="27" t="s">
        <v>207</v>
      </c>
    </row>
    <row r="5" spans="1:5">
      <c r="A5" s="26" t="s">
        <v>208</v>
      </c>
      <c r="B5" s="26" t="s">
        <v>209</v>
      </c>
      <c r="C5" s="27" t="s">
        <v>205</v>
      </c>
    </row>
    <row r="6" spans="1:5">
      <c r="A6" s="28" t="s">
        <v>204</v>
      </c>
      <c r="B6" s="28" t="s">
        <v>209</v>
      </c>
      <c r="C6" s="29" t="s">
        <v>210</v>
      </c>
    </row>
    <row r="7" spans="1:5">
      <c r="A7" s="30" t="s">
        <v>211</v>
      </c>
      <c r="B7" s="30" t="s">
        <v>212</v>
      </c>
      <c r="C7" s="31" t="s">
        <v>213</v>
      </c>
    </row>
    <row r="8" spans="1:5">
      <c r="A8" s="32"/>
    </row>
    <row r="9" spans="1:5">
      <c r="A9" s="25"/>
    </row>
    <row r="10" spans="1:5">
      <c r="A10" s="32" t="s">
        <v>214</v>
      </c>
    </row>
    <row r="11" spans="1:5" ht="15.75" thickBot="1">
      <c r="A11" s="22" t="s">
        <v>215</v>
      </c>
      <c r="B11" s="33" t="s">
        <v>216</v>
      </c>
      <c r="C11" s="34"/>
      <c r="E11" s="35"/>
    </row>
    <row r="12" spans="1:5" ht="15.75" thickTop="1">
      <c r="A12" s="190"/>
      <c r="B12" s="191"/>
      <c r="C12" s="34"/>
      <c r="E12" s="35"/>
    </row>
    <row r="13" spans="1:5" ht="15">
      <c r="A13" s="192" t="s">
        <v>1120</v>
      </c>
      <c r="B13" s="245" t="s">
        <v>650</v>
      </c>
      <c r="C13" s="34"/>
      <c r="E13" s="35"/>
    </row>
    <row r="14" spans="1:5">
      <c r="A14" s="244" t="s">
        <v>1121</v>
      </c>
      <c r="B14" s="187" t="s">
        <v>651</v>
      </c>
      <c r="C14" s="32"/>
    </row>
    <row r="15" spans="1:5">
      <c r="A15" s="244" t="s">
        <v>1122</v>
      </c>
      <c r="B15" s="187" t="s">
        <v>650</v>
      </c>
      <c r="C15" s="32"/>
    </row>
    <row r="16" spans="1:5">
      <c r="A16" s="244" t="s">
        <v>1135</v>
      </c>
      <c r="B16" s="187" t="s">
        <v>650</v>
      </c>
      <c r="C16" s="32"/>
    </row>
    <row r="17" spans="1:3">
      <c r="A17" s="244" t="s">
        <v>1136</v>
      </c>
      <c r="B17" s="187" t="s">
        <v>651</v>
      </c>
      <c r="C17" s="32"/>
    </row>
    <row r="18" spans="1:3">
      <c r="A18" s="244" t="s">
        <v>1123</v>
      </c>
      <c r="B18" s="187" t="s">
        <v>650</v>
      </c>
      <c r="C18" s="32"/>
    </row>
    <row r="19" spans="1:3">
      <c r="A19" s="244" t="s">
        <v>1124</v>
      </c>
      <c r="B19" s="187" t="s">
        <v>651</v>
      </c>
      <c r="C19" s="32"/>
    </row>
    <row r="20" spans="1:3">
      <c r="A20" s="244" t="s">
        <v>1125</v>
      </c>
      <c r="B20" s="187" t="s">
        <v>650</v>
      </c>
      <c r="C20" s="32"/>
    </row>
    <row r="21" spans="1:3">
      <c r="A21" s="244" t="s">
        <v>1126</v>
      </c>
      <c r="B21" s="187" t="s">
        <v>651</v>
      </c>
      <c r="C21" s="32"/>
    </row>
    <row r="22" spans="1:3">
      <c r="A22" s="244" t="s">
        <v>1127</v>
      </c>
      <c r="B22" s="187" t="s">
        <v>1128</v>
      </c>
      <c r="C22" s="32"/>
    </row>
    <row r="23" spans="1:3">
      <c r="A23" s="244" t="s">
        <v>1129</v>
      </c>
      <c r="B23" s="187" t="s">
        <v>1130</v>
      </c>
      <c r="C23" s="32"/>
    </row>
    <row r="24" spans="1:3">
      <c r="A24" s="244" t="s">
        <v>1131</v>
      </c>
      <c r="B24" s="187" t="s">
        <v>650</v>
      </c>
      <c r="C24" s="32"/>
    </row>
    <row r="25" spans="1:3">
      <c r="A25" s="244" t="s">
        <v>1132</v>
      </c>
      <c r="B25" s="187" t="s">
        <v>651</v>
      </c>
      <c r="C25" s="32"/>
    </row>
    <row r="26" spans="1:3">
      <c r="A26" s="244" t="s">
        <v>1137</v>
      </c>
      <c r="B26" s="187" t="s">
        <v>650</v>
      </c>
      <c r="C26" s="32"/>
    </row>
    <row r="27" spans="1:3">
      <c r="A27" s="244" t="s">
        <v>1138</v>
      </c>
      <c r="B27" s="189" t="s">
        <v>651</v>
      </c>
      <c r="C27" s="32"/>
    </row>
    <row r="28" spans="1:3">
      <c r="A28" s="244" t="s">
        <v>1133</v>
      </c>
      <c r="B28" s="187" t="s">
        <v>650</v>
      </c>
      <c r="C28" s="32"/>
    </row>
    <row r="29" spans="1:3">
      <c r="A29" s="188" t="s">
        <v>1134</v>
      </c>
      <c r="B29" s="249" t="s">
        <v>651</v>
      </c>
      <c r="C29" s="32"/>
    </row>
    <row r="31" spans="1:3">
      <c r="B31" s="40"/>
    </row>
  </sheetData>
  <phoneticPr fontId="11"/>
  <pageMargins left="0.78740157480314965" right="0.78740157480314965" top="0.98425196850393704" bottom="0.98425196850393704" header="0.51181102362204722" footer="0.51181102362204722"/>
  <pageSetup paperSize="9" orientation="portrait"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1"/>
  <sheetViews>
    <sheetView workbookViewId="0">
      <pane xSplit="1" ySplit="1" topLeftCell="B2" activePane="bottomRight" state="frozen"/>
      <selection activeCell="B20" sqref="B20"/>
      <selection pane="topRight" activeCell="B20" sqref="B20"/>
      <selection pane="bottomLeft" activeCell="B20" sqref="B20"/>
      <selection pane="bottomRight" activeCell="B20" sqref="B20"/>
    </sheetView>
  </sheetViews>
  <sheetFormatPr defaultColWidth="9" defaultRowHeight="15"/>
  <cols>
    <col min="1" max="1" width="37.5" style="205" bestFit="1" customWidth="1"/>
    <col min="2" max="2" width="19.125" style="205" bestFit="1" customWidth="1"/>
    <col min="3" max="3" width="2.625" style="205" bestFit="1" customWidth="1"/>
    <col min="4" max="16384" width="9" style="205"/>
  </cols>
  <sheetData>
    <row r="1" spans="1:3" ht="15.75" thickBot="1">
      <c r="A1" s="217" t="s">
        <v>894</v>
      </c>
      <c r="B1" s="204" t="s">
        <v>875</v>
      </c>
      <c r="C1" s="204" t="s">
        <v>876</v>
      </c>
    </row>
    <row r="2" spans="1:3" ht="15.75" thickTop="1">
      <c r="A2" s="217" t="s">
        <v>895</v>
      </c>
      <c r="B2" s="218" t="s">
        <v>879</v>
      </c>
      <c r="C2" s="220" t="s">
        <v>650</v>
      </c>
    </row>
    <row r="3" spans="1:3">
      <c r="A3" s="217" t="s">
        <v>896</v>
      </c>
      <c r="B3" s="218" t="s">
        <v>880</v>
      </c>
      <c r="C3" s="220" t="s">
        <v>650</v>
      </c>
    </row>
    <row r="4" spans="1:3">
      <c r="A4" s="217" t="s">
        <v>882</v>
      </c>
      <c r="B4" s="218" t="s">
        <v>881</v>
      </c>
      <c r="C4" s="220" t="s">
        <v>651</v>
      </c>
    </row>
    <row r="5" spans="1:3">
      <c r="A5" s="217" t="s">
        <v>897</v>
      </c>
      <c r="B5" s="218" t="s">
        <v>902</v>
      </c>
      <c r="C5" s="220" t="s">
        <v>651</v>
      </c>
    </row>
    <row r="6" spans="1:3">
      <c r="A6" s="217" t="s">
        <v>898</v>
      </c>
      <c r="B6" s="219" t="s">
        <v>903</v>
      </c>
      <c r="C6" s="220" t="s">
        <v>651</v>
      </c>
    </row>
    <row r="7" spans="1:3">
      <c r="A7" s="217" t="s">
        <v>899</v>
      </c>
      <c r="B7" s="219" t="s">
        <v>904</v>
      </c>
      <c r="C7" s="220" t="s">
        <v>651</v>
      </c>
    </row>
    <row r="8" spans="1:3">
      <c r="A8" s="217" t="s">
        <v>900</v>
      </c>
      <c r="B8" s="219" t="s">
        <v>905</v>
      </c>
      <c r="C8" s="220" t="s">
        <v>651</v>
      </c>
    </row>
    <row r="9" spans="1:3">
      <c r="A9" s="217" t="s">
        <v>901</v>
      </c>
      <c r="B9" s="219" t="s">
        <v>906</v>
      </c>
      <c r="C9" s="220" t="s">
        <v>651</v>
      </c>
    </row>
    <row r="10" spans="1:3">
      <c r="A10" s="217" t="s">
        <v>884</v>
      </c>
      <c r="B10" s="219" t="s">
        <v>883</v>
      </c>
      <c r="C10" s="220" t="s">
        <v>651</v>
      </c>
    </row>
    <row r="11" spans="1:3">
      <c r="A11" s="217" t="s">
        <v>878</v>
      </c>
      <c r="B11" s="219" t="s">
        <v>877</v>
      </c>
      <c r="C11" s="220" t="s">
        <v>651</v>
      </c>
    </row>
  </sheetData>
  <sortState ref="A2:C8">
    <sortCondition ref="A2:A8"/>
  </sortState>
  <phoneticPr fontId="1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6"/>
  </sheetPr>
  <dimension ref="A1:B33"/>
  <sheetViews>
    <sheetView workbookViewId="0">
      <selection activeCell="A22" sqref="A22"/>
    </sheetView>
  </sheetViews>
  <sheetFormatPr defaultColWidth="9" defaultRowHeight="14.25"/>
  <cols>
    <col min="1" max="1" width="52.125" style="25" customWidth="1"/>
    <col min="2" max="2" width="15.75" style="39" customWidth="1"/>
    <col min="3" max="3" width="9" style="25"/>
    <col min="4" max="4" width="9.125" style="25" bestFit="1" customWidth="1"/>
    <col min="5" max="5" width="36" style="25" bestFit="1" customWidth="1"/>
    <col min="6" max="16384" width="9" style="25"/>
  </cols>
  <sheetData>
    <row r="1" spans="1:2">
      <c r="A1" s="42" t="s">
        <v>214</v>
      </c>
    </row>
    <row r="2" spans="1:2">
      <c r="A2" s="43" t="s">
        <v>218</v>
      </c>
      <c r="B2" s="43" t="s">
        <v>219</v>
      </c>
    </row>
    <row r="3" spans="1:2">
      <c r="A3" s="44"/>
      <c r="B3" s="45"/>
    </row>
    <row r="4" spans="1:2">
      <c r="A4" s="46" t="s">
        <v>631</v>
      </c>
      <c r="B4" s="47" t="s">
        <v>630</v>
      </c>
    </row>
    <row r="5" spans="1:2">
      <c r="A5" s="26" t="s">
        <v>633</v>
      </c>
      <c r="B5" s="27" t="s">
        <v>632</v>
      </c>
    </row>
    <row r="6" spans="1:2">
      <c r="A6" s="26" t="s">
        <v>635</v>
      </c>
      <c r="B6" s="27" t="s">
        <v>634</v>
      </c>
    </row>
    <row r="7" spans="1:2">
      <c r="A7" s="26" t="s">
        <v>637</v>
      </c>
      <c r="B7" s="27" t="s">
        <v>636</v>
      </c>
    </row>
    <row r="8" spans="1:2">
      <c r="A8" s="26" t="s">
        <v>639</v>
      </c>
      <c r="B8" s="27" t="s">
        <v>638</v>
      </c>
    </row>
    <row r="9" spans="1:2">
      <c r="A9" s="26" t="s">
        <v>641</v>
      </c>
      <c r="B9" s="27" t="s">
        <v>640</v>
      </c>
    </row>
    <row r="10" spans="1:2">
      <c r="A10" s="26" t="s">
        <v>643</v>
      </c>
      <c r="B10" s="27" t="s">
        <v>642</v>
      </c>
    </row>
    <row r="11" spans="1:2">
      <c r="A11" s="26" t="s">
        <v>645</v>
      </c>
      <c r="B11" s="27" t="s">
        <v>644</v>
      </c>
    </row>
    <row r="12" spans="1:2">
      <c r="A12" s="26" t="s">
        <v>647</v>
      </c>
      <c r="B12" s="27" t="s">
        <v>646</v>
      </c>
    </row>
    <row r="13" spans="1:2">
      <c r="A13" s="26" t="s">
        <v>649</v>
      </c>
      <c r="B13" s="27" t="s">
        <v>648</v>
      </c>
    </row>
    <row r="14" spans="1:2">
      <c r="A14" s="37"/>
      <c r="B14" s="38"/>
    </row>
    <row r="15" spans="1:2">
      <c r="A15" s="40" t="s">
        <v>220</v>
      </c>
    </row>
    <row r="17" spans="1:2">
      <c r="A17" s="41" t="s">
        <v>221</v>
      </c>
    </row>
    <row r="19" spans="1:2">
      <c r="A19" s="42" t="s">
        <v>1148</v>
      </c>
    </row>
    <row r="20" spans="1:2">
      <c r="A20" s="43" t="s">
        <v>218</v>
      </c>
      <c r="B20" s="43" t="s">
        <v>219</v>
      </c>
    </row>
    <row r="21" spans="1:2">
      <c r="A21" s="44"/>
      <c r="B21" s="45"/>
    </row>
    <row r="22" spans="1:2">
      <c r="A22" s="46" t="s">
        <v>631</v>
      </c>
      <c r="B22" s="47" t="s">
        <v>630</v>
      </c>
    </row>
    <row r="23" spans="1:2">
      <c r="A23" s="26" t="s">
        <v>633</v>
      </c>
      <c r="B23" s="27" t="s">
        <v>632</v>
      </c>
    </row>
    <row r="24" spans="1:2">
      <c r="A24" s="26" t="s">
        <v>641</v>
      </c>
      <c r="B24" s="27" t="s">
        <v>640</v>
      </c>
    </row>
    <row r="25" spans="1:2">
      <c r="A25" s="26" t="s">
        <v>635</v>
      </c>
      <c r="B25" s="27" t="s">
        <v>634</v>
      </c>
    </row>
    <row r="26" spans="1:2">
      <c r="A26" s="26" t="s">
        <v>637</v>
      </c>
      <c r="B26" s="27" t="s">
        <v>636</v>
      </c>
    </row>
    <row r="27" spans="1:2">
      <c r="A27" s="26" t="s">
        <v>643</v>
      </c>
      <c r="B27" s="27" t="s">
        <v>642</v>
      </c>
    </row>
    <row r="28" spans="1:2">
      <c r="A28" s="26" t="s">
        <v>639</v>
      </c>
      <c r="B28" s="27" t="s">
        <v>638</v>
      </c>
    </row>
    <row r="29" spans="1:2">
      <c r="A29" s="26" t="s">
        <v>645</v>
      </c>
      <c r="B29" s="27" t="s">
        <v>644</v>
      </c>
    </row>
    <row r="30" spans="1:2">
      <c r="A30" s="26" t="s">
        <v>647</v>
      </c>
      <c r="B30" s="27" t="s">
        <v>646</v>
      </c>
    </row>
    <row r="31" spans="1:2">
      <c r="A31" s="26" t="s">
        <v>649</v>
      </c>
      <c r="B31" s="27" t="s">
        <v>648</v>
      </c>
    </row>
    <row r="32" spans="1:2">
      <c r="A32" s="37"/>
      <c r="B32" s="38"/>
    </row>
    <row r="33" spans="1:1">
      <c r="A33" s="40" t="s">
        <v>220</v>
      </c>
    </row>
  </sheetData>
  <sortState ref="A22:B31">
    <sortCondition ref="A22:A31"/>
  </sortState>
  <phoneticPr fontId="11"/>
  <pageMargins left="0.75" right="0.75" top="1" bottom="1" header="0.51200000000000001" footer="0.51200000000000001"/>
  <pageSetup paperSize="9" orientation="portrait"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55</vt:i4>
      </vt:variant>
    </vt:vector>
  </HeadingPairs>
  <TitlesOfParts>
    <vt:vector size="69" baseType="lpstr">
      <vt:lpstr>Guidelines </vt:lpstr>
      <vt:lpstr>Entry Sheet</vt:lpstr>
      <vt:lpstr>Entry Sheet-Appendix</vt:lpstr>
      <vt:lpstr>CountrySpecific</vt:lpstr>
      <vt:lpstr>COS Delivery Service Method</vt:lpstr>
      <vt:lpstr>(1)CTO&amp;Country</vt:lpstr>
      <vt:lpstr>(2)CK</vt:lpstr>
      <vt:lpstr>(3)Instruction Key</vt:lpstr>
      <vt:lpstr>(4)Payment terms</vt:lpstr>
      <vt:lpstr>(5)Texts</vt:lpstr>
      <vt:lpstr>(6)Bank Type</vt:lpstr>
      <vt:lpstr>(7)Applied team</vt:lpstr>
      <vt:lpstr>(8)HSCD-KPW BNM Code for MY</vt:lpstr>
      <vt:lpstr>(9)CURRENCIES</vt:lpstr>
      <vt:lpstr>'Entry Sheet'!AccountHolderName1</vt:lpstr>
      <vt:lpstr>'Entry Sheet-Appendix'!AccountHolderName1</vt:lpstr>
      <vt:lpstr>'Entry Sheet'!AHN1forChinese</vt:lpstr>
      <vt:lpstr>'Entry Sheet-Appendix'!AHN1forChinese</vt:lpstr>
      <vt:lpstr>ApplicationGroup</vt:lpstr>
      <vt:lpstr>ApplicationList</vt:lpstr>
      <vt:lpstr>ApplicationSystems</vt:lpstr>
      <vt:lpstr>ApplicationSystemsNo</vt:lpstr>
      <vt:lpstr>AppliedTeam</vt:lpstr>
      <vt:lpstr>AppliedTeamValue</vt:lpstr>
      <vt:lpstr>'Entry Sheet'!BankCountry1</vt:lpstr>
      <vt:lpstr>'Entry Sheet-Appendix'!BankCountry1</vt:lpstr>
      <vt:lpstr>'Entry Sheet-Appendix'!BankCountry2</vt:lpstr>
      <vt:lpstr>'Entry Sheet'!BankCountry3</vt:lpstr>
      <vt:lpstr>'Entry Sheet'!BankCountryCode1</vt:lpstr>
      <vt:lpstr>'Entry Sheet-Appendix'!BankCountryCode1</vt:lpstr>
      <vt:lpstr>'Entry Sheet-Appendix'!BankCountryCode2</vt:lpstr>
      <vt:lpstr>BankType</vt:lpstr>
      <vt:lpstr>BankTypeValue</vt:lpstr>
      <vt:lpstr>'Entry Sheet-Appendix'!BNandBBN1forChinese</vt:lpstr>
      <vt:lpstr>'Entry Sheet-Appendix'!BNandBBNforChinese</vt:lpstr>
      <vt:lpstr>CountryAccount</vt:lpstr>
      <vt:lpstr>CountryAccountValue</vt:lpstr>
      <vt:lpstr>'Entry Sheet'!CountryCode15</vt:lpstr>
      <vt:lpstr>CountryName</vt:lpstr>
      <vt:lpstr>'Entry Sheet'!CountryName15</vt:lpstr>
      <vt:lpstr>CurrenciesValue</vt:lpstr>
      <vt:lpstr>CurrencyCode</vt:lpstr>
      <vt:lpstr>CurrencyName</vt:lpstr>
      <vt:lpstr>'Entry Sheet'!GrayAccHolderName1</vt:lpstr>
      <vt:lpstr>'Entry Sheet-Appendix'!GrayAccHolderName1</vt:lpstr>
      <vt:lpstr>'Entry Sheet'!GrayBankAndBranchName1</vt:lpstr>
      <vt:lpstr>'Entry Sheet-Appendix'!GrayBankAndBranchName1</vt:lpstr>
      <vt:lpstr>HSCD_KPWCodeForMY</vt:lpstr>
      <vt:lpstr>HSCD_KPWCodeForMYCode</vt:lpstr>
      <vt:lpstr>InstructionKey</vt:lpstr>
      <vt:lpstr>InstructionKeyValue</vt:lpstr>
      <vt:lpstr>List_BankCountry</vt:lpstr>
      <vt:lpstr>List_Country</vt:lpstr>
      <vt:lpstr>List_CountryValue</vt:lpstr>
      <vt:lpstr>ListCto</vt:lpstr>
      <vt:lpstr>'Entry Sheet'!NA_Broker</vt:lpstr>
      <vt:lpstr>'Entry Sheet'!PaymentData</vt:lpstr>
      <vt:lpstr>PaymentTermCode</vt:lpstr>
      <vt:lpstr>PaymentTerms</vt:lpstr>
      <vt:lpstr>PaymentTerms_Brokerage</vt:lpstr>
      <vt:lpstr>PaymentTermsValue</vt:lpstr>
      <vt:lpstr>CountrySpecific!Print_Area</vt:lpstr>
      <vt:lpstr>'Entry Sheet'!Print_Area</vt:lpstr>
      <vt:lpstr>'Entry Sheet-Appendix'!Print_Area</vt:lpstr>
      <vt:lpstr>'(1)CTO&amp;Country'!Print_Titles</vt:lpstr>
      <vt:lpstr>CountrySpecific!Print_Titles</vt:lpstr>
      <vt:lpstr>VendorCountryCode</vt:lpstr>
      <vt:lpstr>VendorCountryName</vt:lpstr>
      <vt:lpstr>VendorPrefix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2017-07-11T07:40:04Z</dcterms:created>
  <dcterms:modified xsi:type="dcterms:W3CDTF">2018-07-17T09:38:47Z</dcterms:modified>
</cp:coreProperties>
</file>